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birminghamcitycouncil-my.sharepoint.com/personal/dee_hill_birmingham_gov_uk/Documents/Desktop/February Mailbox requests/"/>
    </mc:Choice>
  </mc:AlternateContent>
  <xr:revisionPtr revIDLastSave="0" documentId="8_{F6623DCC-8C87-488F-9284-A8AF9EE7F271}" xr6:coauthVersionLast="47" xr6:coauthVersionMax="47" xr10:uidLastSave="{00000000-0000-0000-0000-000000000000}"/>
  <workbookProtection workbookAlgorithmName="SHA-512" workbookHashValue="5LrzNwXnnM4TKp1TEhkFp4DvlXFVUxQeR8h/0akeP0uiNJigVTzwNG/nPgIfVbboM/pBSzXxAAWal323EJK/BQ==" workbookSaltValue="acA9WuE2jKyB4SD6ZynBqw==" workbookSpinCount="100000" lockStructure="1"/>
  <bookViews>
    <workbookView xWindow="-110" yWindow="-110" windowWidth="19420" windowHeight="11500" xr2:uid="{00000000-000D-0000-FFFF-FFFF00000000}"/>
  </bookViews>
  <sheets>
    <sheet name="Bank Reconciliation 31March2026" sheetId="1" r:id="rId1"/>
    <sheet name="Bank Rec" sheetId="2" state="hidden" r:id="rId2"/>
    <sheet name="Cash Advances" sheetId="4" state="hidden" r:id="rId3"/>
    <sheet name="Lookup" sheetId="3" state="hidden" r:id="rId4"/>
  </sheets>
  <definedNames>
    <definedName name="_xlnm._FilterDatabase" localSheetId="2" hidden="1">'Cash Advances'!$A$4:$AA$204</definedName>
    <definedName name="_xlnm._FilterDatabase" localSheetId="3" hidden="1">Lookup!$A$2:$E$2</definedName>
    <definedName name="aaa">#REF!</definedName>
    <definedName name="abcde">#REF!</definedName>
    <definedName name="Accrual">#REF!</definedName>
    <definedName name="Accrualsrevised">#REF!</definedName>
    <definedName name="Adjustment">#REF!</definedName>
    <definedName name="Adjustments_To_1415_SBS">#REF!</definedName>
    <definedName name="Adjustments_To_1516_SBS">#REF!</definedName>
    <definedName name="Adjustments_To_PY_SBS">#REF!</definedName>
    <definedName name="agrclient">#REF!</definedName>
    <definedName name="All_dist_taper">#REF!</definedName>
    <definedName name="All_distance_threshold">#REF!</definedName>
    <definedName name="All_PupilNo_threshold">#REF!</definedName>
    <definedName name="Alt_Gains_Cap">#REF!</definedName>
    <definedName name="anteprevious_year">#REF!</definedName>
    <definedName name="APRIL">#REF!</definedName>
    <definedName name="AUGUST">#REF!</definedName>
    <definedName name="AWPU_KS3_Rate">#REF!</definedName>
    <definedName name="AWPU_KS4_Rate">#REF!</definedName>
    <definedName name="AWPU_Pri_Rate">#REF!</definedName>
    <definedName name="AWPU_Primary_DD_rate">#REF!</definedName>
    <definedName name="AWPU_Sec_DD_rate">#REF!</definedName>
    <definedName name="BalanceSheet">#REF!</definedName>
    <definedName name="BANK">#REF!</definedName>
    <definedName name="BlockTransfersDSGSchoolsBlock">#REF!</definedName>
    <definedName name="BUDGET">#REF!</definedName>
    <definedName name="BUDGET94">#REF!</definedName>
    <definedName name="Capping_Scaling_YesNo">#REF!</definedName>
    <definedName name="Ceiling">#REF!</definedName>
    <definedName name="column">#REF!</definedName>
    <definedName name="CommentaryAdditionalFundingFromHN">#REF!</definedName>
    <definedName name="CommentaryFallingRollsFund">#REF!</definedName>
    <definedName name="CommentaryGrowth">#REF!</definedName>
    <definedName name="CommentaryPFI">#REF!</definedName>
    <definedName name="CostCentre">#REF!</definedName>
    <definedName name="Creditors">#REF!</definedName>
    <definedName name="current_year">#REF!</definedName>
    <definedName name="current_year_full">#REF!</definedName>
    <definedName name="CY_MFG_Exclusion_Totals">#REF!</definedName>
    <definedName name="Debtors">#REF!</definedName>
    <definedName name="DECEMBER">#REF!</definedName>
    <definedName name="dsource">#REF!</definedName>
    <definedName name="EAL_Pri">#REF!</definedName>
    <definedName name="EAL_Pri_DD_rate">#REF!</definedName>
    <definedName name="EAL_Pri_Option">#REF!</definedName>
    <definedName name="EAL_Sec">#REF!</definedName>
    <definedName name="EAL_Sec_DD_rate">#REF!</definedName>
    <definedName name="EAL_Sec_Option">#REF!</definedName>
    <definedName name="EarlyYears">#REF!</definedName>
    <definedName name="Ever6_Pri_DD_Rate">#REF!</definedName>
    <definedName name="Ever6_pri_rate">#REF!</definedName>
    <definedName name="Ever6_Sec_DD_Rate">#REF!</definedName>
    <definedName name="Ever6_sec_rate">#REF!</definedName>
    <definedName name="Exc_Cir1_Total">#REF!</definedName>
    <definedName name="Exc_Cir2_Total">#REF!</definedName>
    <definedName name="Exc_Cir3_Total">#REF!</definedName>
    <definedName name="Exc_Cir4_Total">#REF!</definedName>
    <definedName name="Exc_Cir5_Total">#REF!</definedName>
    <definedName name="Exc_Cir6_Total">#REF!</definedName>
    <definedName name="Exc_Cir7_Total">#REF!</definedName>
    <definedName name="Excel_BuiltIn__FilterDatabase_3">"['Maintained Schools'.$A$1:.$H$11636]"</definedName>
    <definedName name="Excel_BuiltIn__FilterDatabase_4">"[Academies.$A$1:.$H$6222]"</definedName>
    <definedName name="Excel_BuiltIn__FilterDatabase_5">"[NMSS.$A$1:.$H$56]"</definedName>
    <definedName name="FEBRUARY">#REF!</definedName>
    <definedName name="File_Name">#REF!</definedName>
    <definedName name="File_Type">#REF!</definedName>
    <definedName name="Fringe_multiplier">#REF!</definedName>
    <definedName name="Fringe_Total">#REF!</definedName>
    <definedName name="FSM_Pri_DD_rate">#REF!</definedName>
    <definedName name="FSM_Pri_Option">#REF!</definedName>
    <definedName name="FSM_Pri_Rate">#REF!</definedName>
    <definedName name="FSM_Pri_Rate_2">#REF!</definedName>
    <definedName name="FSM_Sec_DD_rate">#REF!</definedName>
    <definedName name="FSM_Sec_Option">#REF!</definedName>
    <definedName name="FSM_Sec_Rate">#REF!</definedName>
    <definedName name="Funding_Floor">#REF!</definedName>
    <definedName name="Funding_Floor_Adjustment">#REF!</definedName>
    <definedName name="gfd">#REF!</definedName>
    <definedName name="glpage1">#REF!</definedName>
    <definedName name="glpage2">#REF!</definedName>
    <definedName name="glsum">#REF!</definedName>
    <definedName name="growthfunding">#REF!</definedName>
    <definedName name="IA_amalgamation">#REF!</definedName>
    <definedName name="IA_closed_preApril">#REF!</definedName>
    <definedName name="IA_conversion">#REF!</definedName>
    <definedName name="IA_new_free_school">#REF!</definedName>
    <definedName name="IA_NOR_change">#REF!</definedName>
    <definedName name="IA_open_postApril">#REF!</definedName>
    <definedName name="IA_open_preApril">#REF!</definedName>
    <definedName name="IDACI_B1_Pri">#REF!</definedName>
    <definedName name="IDACI_B1_Pri_DD_rate">#REF!</definedName>
    <definedName name="IDACI_B1_Sec">#REF!</definedName>
    <definedName name="IDACI_B1_Sec_DD_rate">#REF!</definedName>
    <definedName name="IDACI_B2_Pri">#REF!</definedName>
    <definedName name="IDACI_B2_Pri_DD_rate">#REF!</definedName>
    <definedName name="IDACI_B2_Sec">#REF!</definedName>
    <definedName name="IDACI_B2_Sec_DD_rate">#REF!</definedName>
    <definedName name="IDACI_B3_Pri">#REF!</definedName>
    <definedName name="IDACI_B3_Pri_DD_rate">#REF!</definedName>
    <definedName name="IDACI_B3_Sec">#REF!</definedName>
    <definedName name="IDACI_B3_Sec_DD_rate">#REF!</definedName>
    <definedName name="IDACI_B4_Pri">#REF!</definedName>
    <definedName name="IDACI_B4_Pri_DD_rate">#REF!</definedName>
    <definedName name="IDACI_B4_Sec">#REF!</definedName>
    <definedName name="IDACI_B4_Sec_DD_rate">#REF!</definedName>
    <definedName name="IDACI_B5_Pri">#REF!</definedName>
    <definedName name="IDACI_B5_Pri_DD_rate">#REF!</definedName>
    <definedName name="IDACI_B5_Sec">#REF!</definedName>
    <definedName name="IDACI_B5_Sec_DD_rate">#REF!</definedName>
    <definedName name="IDACI_B6_Pri">#REF!</definedName>
    <definedName name="IDACI_B6_Pri_DD_rate">#REF!</definedName>
    <definedName name="IDACI_B6_Sec">#REF!</definedName>
    <definedName name="IDACI_B6_Sec_DD_rate">#REF!</definedName>
    <definedName name="INCOME">#REF!</definedName>
    <definedName name="Income_in_advance">#REF!</definedName>
    <definedName name="INCOME94">#REF!</definedName>
    <definedName name="JANUARY">#REF!</definedName>
    <definedName name="JULY">#REF!</definedName>
    <definedName name="JUNE">#REF!</definedName>
    <definedName name="LA_Code">#REF!</definedName>
    <definedName name="LA_Name">#REF!</definedName>
    <definedName name="LAC_Pri_DD_rate">#REF!</definedName>
    <definedName name="LAC_Rate">#REF!</definedName>
    <definedName name="LAC_Sec_DD_rate">#REF!</definedName>
    <definedName name="LCHI_Pri">#REF!</definedName>
    <definedName name="LCHI_Pri_DD_rate">#REF!</definedName>
    <definedName name="LCHI_Pri_Option">#REF!</definedName>
    <definedName name="LCHI_Sec">#REF!</definedName>
    <definedName name="LCHI_Sec_DD_rate">#REF!</definedName>
    <definedName name="Lump_sum_Pri_DD_rate">#REF!</definedName>
    <definedName name="Lump_sum_Sec_DD_rate">#REF!</definedName>
    <definedName name="Lump_Sum_total">#REF!</definedName>
    <definedName name="MARCH">#REF!</definedName>
    <definedName name="MAY">#REF!</definedName>
    <definedName name="MFG_Rate">#REF!</definedName>
    <definedName name="MFG_Total">#REF!</definedName>
    <definedName name="Mid_dist_taper">#REF!</definedName>
    <definedName name="Mid_distance_threshold">#REF!</definedName>
    <definedName name="Mid_PupilNo_threshold">#REF!</definedName>
    <definedName name="min_pupil_rate_KS3">#REF!</definedName>
    <definedName name="min_pupil_rate_KS4">#REF!</definedName>
    <definedName name="min_pupil_rate_pri">#REF!</definedName>
    <definedName name="min_pupil_rate_sec">#REF!</definedName>
    <definedName name="Mobility_Pri">#REF!</definedName>
    <definedName name="Mobility_Pri_DD_Rate">#REF!</definedName>
    <definedName name="Mobility_Sec">#REF!</definedName>
    <definedName name="Mobility_Sec_DD_Rate">#REF!</definedName>
    <definedName name="mppf_pri">#REF!</definedName>
    <definedName name="mppf_sec">#REF!</definedName>
    <definedName name="Notional_SEN_AWPU_KS3">#REF!</definedName>
    <definedName name="Notional_SEN_AWPU_KS4">#REF!</definedName>
    <definedName name="Notional_SEN_AWPU_Pri">#REF!</definedName>
    <definedName name="Notional_SEN_EAL_Pri">#REF!</definedName>
    <definedName name="Notional_SEN_EAL_Sec">#REF!</definedName>
    <definedName name="Notional_SEN_Ever6_Pri">#REF!</definedName>
    <definedName name="Notional_SEN_Ever6_Sec">#REF!</definedName>
    <definedName name="Notional_SEN_ExCir2">#REF!</definedName>
    <definedName name="Notional_SEN_ExCir3">#REF!</definedName>
    <definedName name="Notional_SEN_ExCir4">#REF!</definedName>
    <definedName name="Notional_SEN_ExCir5">#REF!</definedName>
    <definedName name="Notional_SEN_ExCir6">#REF!</definedName>
    <definedName name="Notional_SEN_ExCir7">#REF!</definedName>
    <definedName name="Notional_SEN_FF">#REF!</definedName>
    <definedName name="Notional_SEN_FSM_Pri">#REF!</definedName>
    <definedName name="Notional_SEN_FSM_Sec">#REF!</definedName>
    <definedName name="Notional_SEN_IDACI_B1_Pri">#REF!</definedName>
    <definedName name="Notional_SEN_IDACI_B1_Sec">#REF!</definedName>
    <definedName name="Notional_SEN_IDACI_B2_Pri">#REF!</definedName>
    <definedName name="Notional_SEN_IDACI_B2_Sec">#REF!</definedName>
    <definedName name="Notional_SEN_IDACI_B3_Pri">#REF!</definedName>
    <definedName name="Notional_SEN_IDACI_B3_Sec">#REF!</definedName>
    <definedName name="Notional_SEN_IDACI_B4_Pri">#REF!</definedName>
    <definedName name="Notional_SEN_IDACI_B4_Sec">#REF!</definedName>
    <definedName name="Notional_SEN_IDACI_B5_Pri">#REF!</definedName>
    <definedName name="Notional_SEN_IDACI_B5_Sec">#REF!</definedName>
    <definedName name="Notional_SEN_IDACI_B6_Pri">#REF!</definedName>
    <definedName name="Notional_SEN_IDACI_B6_Sec">#REF!</definedName>
    <definedName name="Notional_SEN_LAC">#REF!</definedName>
    <definedName name="Notional_SEN_LCHI_Pri">#REF!</definedName>
    <definedName name="Notional_SEN_LCHI_Sec">#REF!</definedName>
    <definedName name="Notional_SEN_Lump_sum_Pri">#REF!</definedName>
    <definedName name="Notional_SEN_Lump_sum_Sec">#REF!</definedName>
    <definedName name="Notional_SEN_MFG">#REF!</definedName>
    <definedName name="Notional_SEN_Mobility_Pri">#REF!</definedName>
    <definedName name="Notional_SEN_Mobility_Sec">#REF!</definedName>
    <definedName name="Notional_SEN_MPPF">#REF!</definedName>
    <definedName name="Notional_SEN_PFI">#REF!</definedName>
    <definedName name="Notional_SEN_Rates">#REF!</definedName>
    <definedName name="Notional_SEN_SixthForm">#REF!</definedName>
    <definedName name="Notional_SEN_Sparsity_Pri">#REF!</definedName>
    <definedName name="Notional_SEN_Sparsity_Sec">#REF!</definedName>
    <definedName name="Notional_SEN_Split_sites">#REF!</definedName>
    <definedName name="NOVEMBER">#REF!</definedName>
    <definedName name="OCTOBER">#REF!</definedName>
    <definedName name="part">#REF!</definedName>
    <definedName name="Payment_in_advance">#REF!</definedName>
    <definedName name="PFI_Total">#REF!</definedName>
    <definedName name="previous_year">#REF!</definedName>
    <definedName name="previous_year_full">#REF!</definedName>
    <definedName name="Pri_dist_taper">#REF!</definedName>
    <definedName name="Pri_distance_threshold">#REF!</definedName>
    <definedName name="Pri_PupilNo_threshold">#REF!</definedName>
    <definedName name="Primary_Lump_sum">#REF!</definedName>
    <definedName name="ProformaAdditionalFundingFromHN">#REF!</definedName>
    <definedName name="ProformaExceptionalCircumstanceTotals">#REF!</definedName>
    <definedName name="ProformaFallingRollsFund">#REF!</definedName>
    <definedName name="ProformaGrowthFund">#REF!</definedName>
    <definedName name="ProformaHNThreshold">#REF!</definedName>
    <definedName name="PupilPremium">#REF!</definedName>
    <definedName name="PY_MFG_Exclusion_Totals">#REF!</definedName>
    <definedName name="Quarter">#REF!</definedName>
    <definedName name="Rates_Total">#REF!</definedName>
    <definedName name="Reasons_list">#REF!</definedName>
    <definedName name="Reception_Uplift_YesNo">#REF!</definedName>
    <definedName name="revbudg">#REF!</definedName>
    <definedName name="row">#REF!</definedName>
    <definedName name="Scaling_Factor">#REF!</definedName>
    <definedName name="School">#REF!</definedName>
    <definedName name="School_list">#REF!</definedName>
    <definedName name="School_Name">#REF!</definedName>
    <definedName name="Schools">#REF!</definedName>
    <definedName name="Schoolsreference2">#REF!</definedName>
    <definedName name="Sec_dist_taper">#REF!</definedName>
    <definedName name="Sec_distance_threshold">#REF!</definedName>
    <definedName name="Sec_PupilNo_threshold">#REF!</definedName>
    <definedName name="Secondary_Lump_Sum">#REF!</definedName>
    <definedName name="SEPTEMBER">#REF!</definedName>
    <definedName name="Sheet_Name">#REF!</definedName>
    <definedName name="Sixth_Form_Total">#REF!</definedName>
    <definedName name="Sparsity_All_lump_sum">#REF!</definedName>
    <definedName name="Sparsity_Mid_lump_sum">#REF!</definedName>
    <definedName name="Sparsity_Pri_DD_percentage">#REF!</definedName>
    <definedName name="Sparsity_Pri_lump_sum">#REF!</definedName>
    <definedName name="Sparsity_Sec_DD_percentage">#REF!</definedName>
    <definedName name="Sparsity_Sec_lump_sum">#REF!</definedName>
    <definedName name="Sparsity_Total">#REF!</definedName>
    <definedName name="Split_sites_distance_rate">#REF!</definedName>
    <definedName name="Split_sites_lump_sum">#REF!</definedName>
    <definedName name="Split_Sites_Total">#REF!</definedName>
    <definedName name="table">#REF!</definedName>
    <definedName name="Tapered_all_lump_sum">#REF!</definedName>
    <definedName name="Tapered_mid_lump_sum">#REF!</definedName>
    <definedName name="Tapered_primary_lump_sum">#REF!</definedName>
    <definedName name="Tapered_secondary_lump_sum">#REF!</definedName>
    <definedName name="tm1\\_0_C">#REF!</definedName>
    <definedName name="tm1\\_0_H">"{ ""server"" : ""https://paw.oscar.hmt.gov.uk/"", ""cube"" : ""{ \""server\"" : \""oscar_prd\"", \""cube\"" : \""}ElementAttributes_cpid_wga\""}""}"</definedName>
    <definedName name="tm1\\_0_R">#REF!</definedName>
    <definedName name="tm1\\_0_S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al_Notional_SEN">#REF!</definedName>
    <definedName name="Total_Primary_funding">#REF!</definedName>
    <definedName name="Total_Secondary_Funding">#REF!</definedName>
    <definedName name="ValidationList1">#REF!</definedName>
    <definedName name="ValidationList2">#REF!</definedName>
    <definedName name="WorkingBudget">#REF!</definedName>
    <definedName name="Yes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07" i="4" l="1"/>
  <c r="Y207" i="4"/>
  <c r="X207" i="4"/>
  <c r="W207" i="4"/>
  <c r="V207" i="4"/>
  <c r="U207" i="4"/>
  <c r="T207" i="4"/>
  <c r="S207" i="4"/>
  <c r="R207" i="4"/>
  <c r="Q207" i="4"/>
  <c r="O207" i="4"/>
  <c r="J207" i="4"/>
  <c r="I207" i="4"/>
  <c r="K205" i="4"/>
  <c r="AA204" i="4"/>
  <c r="K204" i="4"/>
  <c r="AA203" i="4"/>
  <c r="K203" i="4"/>
  <c r="AA202" i="4"/>
  <c r="K202" i="4"/>
  <c r="AA201" i="4"/>
  <c r="K201" i="4"/>
  <c r="M200" i="4"/>
  <c r="AA200" i="4" s="1"/>
  <c r="K200" i="4"/>
  <c r="AA199" i="4"/>
  <c r="K199" i="4"/>
  <c r="AA198" i="4"/>
  <c r="K198" i="4"/>
  <c r="AA197" i="4"/>
  <c r="K197" i="4"/>
  <c r="AA196" i="4"/>
  <c r="K196" i="4"/>
  <c r="AA195" i="4"/>
  <c r="K195" i="4"/>
  <c r="AA194" i="4"/>
  <c r="K194" i="4"/>
  <c r="AA193" i="4"/>
  <c r="K193" i="4"/>
  <c r="AA192" i="4"/>
  <c r="K192" i="4"/>
  <c r="AA191" i="4"/>
  <c r="K191" i="4"/>
  <c r="AA190" i="4"/>
  <c r="K190" i="4"/>
  <c r="AA189" i="4"/>
  <c r="K189" i="4"/>
  <c r="AA188" i="4"/>
  <c r="K188" i="4"/>
  <c r="AA187" i="4"/>
  <c r="K187" i="4"/>
  <c r="AA186" i="4"/>
  <c r="K186" i="4"/>
  <c r="AA185" i="4"/>
  <c r="M185" i="4"/>
  <c r="M207" i="4" s="1"/>
  <c r="K185" i="4"/>
  <c r="AA184" i="4"/>
  <c r="K184" i="4"/>
  <c r="AA183" i="4"/>
  <c r="K183" i="4"/>
  <c r="AA182" i="4"/>
  <c r="K182" i="4"/>
  <c r="AA181" i="4"/>
  <c r="K181" i="4"/>
  <c r="AA180" i="4"/>
  <c r="K180" i="4"/>
  <c r="AA179" i="4"/>
  <c r="K179" i="4"/>
  <c r="AA178" i="4"/>
  <c r="K178" i="4"/>
  <c r="AA177" i="4"/>
  <c r="K177" i="4"/>
  <c r="AA176" i="4"/>
  <c r="K176" i="4"/>
  <c r="AA175" i="4"/>
  <c r="K175" i="4"/>
  <c r="AA174" i="4"/>
  <c r="K174" i="4"/>
  <c r="AA173" i="4"/>
  <c r="K173" i="4"/>
  <c r="AA172" i="4"/>
  <c r="K172" i="4"/>
  <c r="AA171" i="4"/>
  <c r="K171" i="4"/>
  <c r="AA170" i="4"/>
  <c r="K170" i="4"/>
  <c r="AA169" i="4"/>
  <c r="K169" i="4"/>
  <c r="AA168" i="4"/>
  <c r="K168" i="4"/>
  <c r="AA167" i="4"/>
  <c r="K167" i="4"/>
  <c r="AA166" i="4"/>
  <c r="K166" i="4"/>
  <c r="AA165" i="4"/>
  <c r="K165" i="4"/>
  <c r="AA164" i="4"/>
  <c r="K164" i="4"/>
  <c r="AA163" i="4"/>
  <c r="K163" i="4"/>
  <c r="AA162" i="4"/>
  <c r="K162" i="4"/>
  <c r="AA161" i="4"/>
  <c r="K161" i="4"/>
  <c r="AA160" i="4"/>
  <c r="K160" i="4"/>
  <c r="AA159" i="4"/>
  <c r="K159" i="4"/>
  <c r="AA158" i="4"/>
  <c r="K158" i="4"/>
  <c r="AA157" i="4"/>
  <c r="K157" i="4"/>
  <c r="AA156" i="4"/>
  <c r="K156" i="4"/>
  <c r="AA155" i="4"/>
  <c r="K155" i="4"/>
  <c r="AA154" i="4"/>
  <c r="K154" i="4"/>
  <c r="AA153" i="4"/>
  <c r="K153" i="4"/>
  <c r="AA152" i="4"/>
  <c r="K152" i="4"/>
  <c r="AA151" i="4"/>
  <c r="K151" i="4"/>
  <c r="AA150" i="4"/>
  <c r="K150" i="4"/>
  <c r="AA149" i="4"/>
  <c r="K149" i="4"/>
  <c r="AA148" i="4"/>
  <c r="K148" i="4"/>
  <c r="AA147" i="4"/>
  <c r="K147" i="4"/>
  <c r="AA146" i="4"/>
  <c r="K146" i="4"/>
  <c r="AA145" i="4"/>
  <c r="K145" i="4"/>
  <c r="AA144" i="4"/>
  <c r="K144" i="4"/>
  <c r="AA143" i="4"/>
  <c r="K143" i="4"/>
  <c r="AA142" i="4"/>
  <c r="K142" i="4"/>
  <c r="AA141" i="4"/>
  <c r="K141" i="4"/>
  <c r="AA140" i="4"/>
  <c r="K140" i="4"/>
  <c r="AA139" i="4"/>
  <c r="K139" i="4"/>
  <c r="AA138" i="4"/>
  <c r="K138" i="4"/>
  <c r="AA137" i="4"/>
  <c r="K137" i="4"/>
  <c r="AA136" i="4"/>
  <c r="K136" i="4"/>
  <c r="AA135" i="4"/>
  <c r="K135" i="4"/>
  <c r="AA134" i="4"/>
  <c r="K134" i="4"/>
  <c r="AA133" i="4"/>
  <c r="K133" i="4"/>
  <c r="AA132" i="4"/>
  <c r="K132" i="4"/>
  <c r="AA131" i="4"/>
  <c r="K131" i="4"/>
  <c r="AA130" i="4"/>
  <c r="K130" i="4"/>
  <c r="AA129" i="4"/>
  <c r="K129" i="4"/>
  <c r="AA128" i="4"/>
  <c r="K128" i="4"/>
  <c r="AA127" i="4"/>
  <c r="K127" i="4"/>
  <c r="AA126" i="4"/>
  <c r="K126" i="4"/>
  <c r="AA125" i="4"/>
  <c r="K125" i="4"/>
  <c r="AA124" i="4"/>
  <c r="K124" i="4"/>
  <c r="AA123" i="4"/>
  <c r="K123" i="4"/>
  <c r="AA122" i="4"/>
  <c r="K122" i="4"/>
  <c r="AA121" i="4"/>
  <c r="K121" i="4"/>
  <c r="AA120" i="4"/>
  <c r="K120" i="4"/>
  <c r="AA119" i="4"/>
  <c r="K119" i="4"/>
  <c r="AA118" i="4"/>
  <c r="K118" i="4"/>
  <c r="AA117" i="4"/>
  <c r="K117" i="4"/>
  <c r="AA116" i="4"/>
  <c r="K116" i="4"/>
  <c r="AA115" i="4"/>
  <c r="K115" i="4"/>
  <c r="AA114" i="4"/>
  <c r="K114" i="4"/>
  <c r="AA113" i="4"/>
  <c r="K113" i="4"/>
  <c r="AA112" i="4"/>
  <c r="K112" i="4"/>
  <c r="AA111" i="4"/>
  <c r="K111" i="4"/>
  <c r="AA110" i="4"/>
  <c r="K110" i="4"/>
  <c r="AA109" i="4"/>
  <c r="K109" i="4"/>
  <c r="AA108" i="4"/>
  <c r="K108" i="4"/>
  <c r="AA107" i="4"/>
  <c r="K107" i="4"/>
  <c r="AA106" i="4"/>
  <c r="K106" i="4"/>
  <c r="AA105" i="4"/>
  <c r="K105" i="4"/>
  <c r="AA104" i="4"/>
  <c r="K104" i="4"/>
  <c r="AA103" i="4"/>
  <c r="K103" i="4"/>
  <c r="AA102" i="4"/>
  <c r="K102" i="4"/>
  <c r="AA101" i="4"/>
  <c r="K101" i="4"/>
  <c r="AA100" i="4"/>
  <c r="K100" i="4"/>
  <c r="AA99" i="4"/>
  <c r="K99" i="4"/>
  <c r="AA98" i="4"/>
  <c r="K98" i="4"/>
  <c r="AA97" i="4"/>
  <c r="K97" i="4"/>
  <c r="AA96" i="4"/>
  <c r="K96" i="4"/>
  <c r="AA95" i="4"/>
  <c r="K95" i="4"/>
  <c r="AA94" i="4"/>
  <c r="K94" i="4"/>
  <c r="AA93" i="4"/>
  <c r="K93" i="4"/>
  <c r="AA92" i="4"/>
  <c r="K92" i="4"/>
  <c r="AA91" i="4"/>
  <c r="K91" i="4"/>
  <c r="AA90" i="4"/>
  <c r="K90" i="4"/>
  <c r="AA89" i="4"/>
  <c r="K89" i="4"/>
  <c r="AA88" i="4"/>
  <c r="K88" i="4"/>
  <c r="AA87" i="4"/>
  <c r="K87" i="4"/>
  <c r="AA86" i="4"/>
  <c r="K86" i="4"/>
  <c r="AA85" i="4"/>
  <c r="K85" i="4"/>
  <c r="AA84" i="4"/>
  <c r="K84" i="4"/>
  <c r="AA83" i="4"/>
  <c r="K83" i="4"/>
  <c r="AA82" i="4"/>
  <c r="K82" i="4"/>
  <c r="AA81" i="4"/>
  <c r="K81" i="4"/>
  <c r="AA80" i="4"/>
  <c r="K80" i="4"/>
  <c r="AA79" i="4"/>
  <c r="K79" i="4"/>
  <c r="AA78" i="4"/>
  <c r="K78" i="4"/>
  <c r="AA77" i="4"/>
  <c r="K77" i="4"/>
  <c r="AA76" i="4"/>
  <c r="K76" i="4"/>
  <c r="AA75" i="4"/>
  <c r="K75" i="4"/>
  <c r="AA74" i="4"/>
  <c r="K74" i="4"/>
  <c r="AA73" i="4"/>
  <c r="K73" i="4"/>
  <c r="AA72" i="4"/>
  <c r="K72" i="4"/>
  <c r="AA71" i="4"/>
  <c r="K71" i="4"/>
  <c r="AA70" i="4"/>
  <c r="K70" i="4"/>
  <c r="AA69" i="4"/>
  <c r="K69" i="4"/>
  <c r="AA68" i="4"/>
  <c r="K68" i="4"/>
  <c r="AA67" i="4"/>
  <c r="K67" i="4"/>
  <c r="AA66" i="4"/>
  <c r="K66" i="4"/>
  <c r="AA65" i="4"/>
  <c r="K65" i="4"/>
  <c r="AA64" i="4"/>
  <c r="K64" i="4"/>
  <c r="AA63" i="4"/>
  <c r="K63" i="4"/>
  <c r="AA62" i="4"/>
  <c r="K62" i="4"/>
  <c r="AA61" i="4"/>
  <c r="K61" i="4"/>
  <c r="AA60" i="4"/>
  <c r="K60" i="4"/>
  <c r="AA59" i="4"/>
  <c r="K59" i="4"/>
  <c r="AA58" i="4"/>
  <c r="K58" i="4"/>
  <c r="AA57" i="4"/>
  <c r="K57" i="4"/>
  <c r="AA56" i="4"/>
  <c r="K56" i="4"/>
  <c r="AA55" i="4"/>
  <c r="K55" i="4"/>
  <c r="AA54" i="4"/>
  <c r="K54" i="4"/>
  <c r="AA53" i="4"/>
  <c r="K53" i="4"/>
  <c r="AA52" i="4"/>
  <c r="K52" i="4"/>
  <c r="AA51" i="4"/>
  <c r="K51" i="4"/>
  <c r="AA50" i="4"/>
  <c r="K50" i="4"/>
  <c r="AA49" i="4"/>
  <c r="K49" i="4"/>
  <c r="AA48" i="4"/>
  <c r="K48" i="4"/>
  <c r="AA47" i="4"/>
  <c r="K47" i="4"/>
  <c r="AA46" i="4"/>
  <c r="K46" i="4"/>
  <c r="AA45" i="4"/>
  <c r="K45" i="4"/>
  <c r="AA44" i="4"/>
  <c r="K44" i="4"/>
  <c r="AA43" i="4"/>
  <c r="K43" i="4"/>
  <c r="AA42" i="4"/>
  <c r="K42" i="4"/>
  <c r="AA41" i="4"/>
  <c r="K41" i="4"/>
  <c r="AA40" i="4"/>
  <c r="K40" i="4"/>
  <c r="AA39" i="4"/>
  <c r="K39" i="4"/>
  <c r="AA38" i="4"/>
  <c r="K38" i="4"/>
  <c r="AA37" i="4"/>
  <c r="K37" i="4"/>
  <c r="AA36" i="4"/>
  <c r="K36" i="4"/>
  <c r="AA35" i="4"/>
  <c r="K35" i="4"/>
  <c r="AA34" i="4"/>
  <c r="K34" i="4"/>
  <c r="AA33" i="4"/>
  <c r="K33" i="4"/>
  <c r="AA32" i="4"/>
  <c r="K32" i="4"/>
  <c r="AA31" i="4"/>
  <c r="K31" i="4"/>
  <c r="AA30" i="4"/>
  <c r="K30" i="4"/>
  <c r="AA29" i="4"/>
  <c r="K29" i="4"/>
  <c r="AA28" i="4"/>
  <c r="K28" i="4"/>
  <c r="AA27" i="4"/>
  <c r="K27" i="4"/>
  <c r="AA26" i="4"/>
  <c r="K26" i="4"/>
  <c r="AA25" i="4"/>
  <c r="K25" i="4"/>
  <c r="AA24" i="4"/>
  <c r="K24" i="4"/>
  <c r="AA23" i="4"/>
  <c r="K23" i="4"/>
  <c r="AA22" i="4"/>
  <c r="K22" i="4"/>
  <c r="AA21" i="4"/>
  <c r="K21" i="4"/>
  <c r="AA20" i="4"/>
  <c r="K20" i="4"/>
  <c r="AA19" i="4"/>
  <c r="K19" i="4"/>
  <c r="AA18" i="4"/>
  <c r="K18" i="4"/>
  <c r="AA17" i="4"/>
  <c r="K17" i="4"/>
  <c r="AA16" i="4"/>
  <c r="K16" i="4"/>
  <c r="AA15" i="4"/>
  <c r="K15" i="4"/>
  <c r="AA14" i="4"/>
  <c r="K14" i="4"/>
  <c r="AA13" i="4"/>
  <c r="K13" i="4"/>
  <c r="AA12" i="4"/>
  <c r="K12" i="4"/>
  <c r="AA11" i="4"/>
  <c r="K11" i="4"/>
  <c r="AA10" i="4"/>
  <c r="K10" i="4"/>
  <c r="AA9" i="4"/>
  <c r="K9" i="4"/>
  <c r="AA8" i="4"/>
  <c r="K8" i="4"/>
  <c r="AA7" i="4"/>
  <c r="K7" i="4"/>
  <c r="AA6" i="4"/>
  <c r="K6" i="4"/>
  <c r="K207" i="4" s="1"/>
  <c r="AA5" i="4"/>
  <c r="K5" i="4"/>
  <c r="L6" i="2"/>
  <c r="K6" i="2"/>
  <c r="J6" i="2"/>
  <c r="I6" i="2"/>
  <c r="H6" i="2"/>
  <c r="B3" i="1"/>
  <c r="F21" i="1" s="1"/>
  <c r="U6" i="2" s="1"/>
  <c r="AA207" i="4" l="1"/>
  <c r="P207" i="4"/>
  <c r="P6" i="2"/>
  <c r="O6" i="2"/>
  <c r="N6" i="2"/>
  <c r="F6" i="2"/>
  <c r="E6" i="2"/>
  <c r="D6" i="2"/>
  <c r="F15" i="1"/>
  <c r="F23" i="1" s="1"/>
  <c r="D15" i="1"/>
  <c r="D23" i="1" s="1"/>
  <c r="B6" i="2"/>
  <c r="A6" i="2"/>
  <c r="Q6" i="2" l="1"/>
  <c r="V6" i="2" s="1"/>
  <c r="G6" i="2"/>
  <c r="M6" i="2" s="1"/>
</calcChain>
</file>

<file path=xl/sharedStrings.xml><?xml version="1.0" encoding="utf-8"?>
<sst xmlns="http://schemas.openxmlformats.org/spreadsheetml/2006/main" count="1388" uniqueCount="477">
  <si>
    <t>DfE</t>
  </si>
  <si>
    <t>School Name</t>
  </si>
  <si>
    <t>Bank Reconciliation 31/03/2026</t>
  </si>
  <si>
    <t>BALANCE SHEET</t>
  </si>
  <si>
    <t>Main Bank A/c</t>
  </si>
  <si>
    <t>Other Bank A/c</t>
  </si>
  <si>
    <t>Comments</t>
  </si>
  <si>
    <t>Bank Balance as per attached statement</t>
  </si>
  <si>
    <t>Reconciling Items</t>
  </si>
  <si>
    <t>Less : Unpresented Cheques (enter as a positive)</t>
  </si>
  <si>
    <t>Add : Uncredited Receipts (enter as a positive)</t>
  </si>
  <si>
    <t>Reconciled Bank Balance</t>
  </si>
  <si>
    <t>SIGN OFF</t>
  </si>
  <si>
    <t xml:space="preserve">I verify that the information given is a true and complete statement. </t>
  </si>
  <si>
    <t>Signed</t>
  </si>
  <si>
    <t>(Headteacher)</t>
  </si>
  <si>
    <t>Print Name</t>
  </si>
  <si>
    <t>Date</t>
  </si>
  <si>
    <t>BANK POSITION - MAIN</t>
  </si>
  <si>
    <t>BANK POSITION - OTHER</t>
  </si>
  <si>
    <t>Bank Balance</t>
  </si>
  <si>
    <t>Unpresented Cheques</t>
  </si>
  <si>
    <t>Uncredited Receipts</t>
  </si>
  <si>
    <t>DfE Number</t>
  </si>
  <si>
    <t>Data</t>
  </si>
  <si>
    <t>Cost centre</t>
  </si>
  <si>
    <t>2025/26 Outturn</t>
  </si>
  <si>
    <t>SCHOOL DETAILS</t>
  </si>
  <si>
    <t>URN</t>
  </si>
  <si>
    <t>AX001</t>
  </si>
  <si>
    <t>Adderley Nursery School</t>
  </si>
  <si>
    <t>AX085</t>
  </si>
  <si>
    <t>Adderley Primary School</t>
  </si>
  <si>
    <t>AX002</t>
  </si>
  <si>
    <t>Al-Furqan Primary School</t>
  </si>
  <si>
    <t>AX087</t>
  </si>
  <si>
    <t>Allens Croft Nursery School</t>
  </si>
  <si>
    <t>AX004</t>
  </si>
  <si>
    <t>Allens Croft Primary School</t>
  </si>
  <si>
    <t>AX006</t>
  </si>
  <si>
    <t>Anderton Park Primary School</t>
  </si>
  <si>
    <t>AX007</t>
  </si>
  <si>
    <t>Anglesey Primary School</t>
  </si>
  <si>
    <t>AX008</t>
  </si>
  <si>
    <t>Arden Primary School</t>
  </si>
  <si>
    <t>AX00E</t>
  </si>
  <si>
    <t>Baskerville School</t>
  </si>
  <si>
    <t>AX04L</t>
  </si>
  <si>
    <t>Beeches Infant School</t>
  </si>
  <si>
    <t>AX04M</t>
  </si>
  <si>
    <t>Beeches Junior School</t>
  </si>
  <si>
    <t>AX00G</t>
  </si>
  <si>
    <t>Bellfield Infant School (NC)</t>
  </si>
  <si>
    <t>AX00H</t>
  </si>
  <si>
    <t>Bellfield Junior School</t>
  </si>
  <si>
    <t>AX08C</t>
  </si>
  <si>
    <t>Bishop Challoner Catholic College</t>
  </si>
  <si>
    <t>AX00R</t>
  </si>
  <si>
    <t>Bloomsbury Nursery School</t>
  </si>
  <si>
    <t>AX08G</t>
  </si>
  <si>
    <t>Boldmere Infant School and Nursery</t>
  </si>
  <si>
    <t>AX00T</t>
  </si>
  <si>
    <t>Boldmere Junior School</t>
  </si>
  <si>
    <t>AX08J</t>
  </si>
  <si>
    <t>Bordesley Green Girls' School &amp; Sixth Form</t>
  </si>
  <si>
    <t>AX08H</t>
  </si>
  <si>
    <t>Bordesley Green Primary School</t>
  </si>
  <si>
    <t>AX00X</t>
  </si>
  <si>
    <t>Bournville Village Primary</t>
  </si>
  <si>
    <t>AX00Y</t>
  </si>
  <si>
    <t>Braidwood School for the Deaf</t>
  </si>
  <si>
    <t>AX00Z</t>
  </si>
  <si>
    <t>Brearley Nursery School</t>
  </si>
  <si>
    <t>AX013</t>
  </si>
  <si>
    <t>Calshot Primary School</t>
  </si>
  <si>
    <t>AX08U</t>
  </si>
  <si>
    <t>Cardinal Wiseman Catholic School</t>
  </si>
  <si>
    <t>AX014</t>
  </si>
  <si>
    <t>Castle Vale Nursery School</t>
  </si>
  <si>
    <t>AX015</t>
  </si>
  <si>
    <t>Chad Vale Primary School</t>
  </si>
  <si>
    <t>AX017</t>
  </si>
  <si>
    <t>Cherry Oak School</t>
  </si>
  <si>
    <t>AX018</t>
  </si>
  <si>
    <t>Cherry Orchard Primary School</t>
  </si>
  <si>
    <t>AX08W</t>
  </si>
  <si>
    <t>Chilcote Primary School</t>
  </si>
  <si>
    <t>AX01A</t>
  </si>
  <si>
    <t>Christ Church CofE Controlled Primary School and Nursery</t>
  </si>
  <si>
    <t>AX019</t>
  </si>
  <si>
    <t>Christ The King Catholic Primary School</t>
  </si>
  <si>
    <t>AX073</t>
  </si>
  <si>
    <t>City of Birmingham School</t>
  </si>
  <si>
    <t>AX01B</t>
  </si>
  <si>
    <t>Clifton Primary School</t>
  </si>
  <si>
    <t>AX01D</t>
  </si>
  <si>
    <t>Cofton Primary School</t>
  </si>
  <si>
    <t>AX01E</t>
  </si>
  <si>
    <t>Colebourne Primary School</t>
  </si>
  <si>
    <t>AX091</t>
  </si>
  <si>
    <t>Colmers School and Sixth Form College</t>
  </si>
  <si>
    <t>AX092</t>
  </si>
  <si>
    <t>Colmore Infant and Nursery School</t>
  </si>
  <si>
    <t>AX093</t>
  </si>
  <si>
    <t>Colmore Junior School</t>
  </si>
  <si>
    <t>AX01H</t>
  </si>
  <si>
    <t>Corpus Christi Catholic Primary School</t>
  </si>
  <si>
    <t>AX01J</t>
  </si>
  <si>
    <t>Cotteridge Primary School</t>
  </si>
  <si>
    <t>AX01R</t>
  </si>
  <si>
    <t>Elms Farm Community Primary School</t>
  </si>
  <si>
    <t>AX01T</t>
  </si>
  <si>
    <t>English Martyrs' Catholic Primary School</t>
  </si>
  <si>
    <t>AX01X</t>
  </si>
  <si>
    <t>Featherstone Nursery School</t>
  </si>
  <si>
    <t>AX01W</t>
  </si>
  <si>
    <t>Featherstone Primary School</t>
  </si>
  <si>
    <t>AX01Z</t>
  </si>
  <si>
    <t>Forestdale Primary School</t>
  </si>
  <si>
    <t>AX020</t>
  </si>
  <si>
    <t>Four Oaks Primary School</t>
  </si>
  <si>
    <t>AX021</t>
  </si>
  <si>
    <t>Fox Hollies School</t>
  </si>
  <si>
    <t>AX023</t>
  </si>
  <si>
    <t>Garretts Green Nursery School</t>
  </si>
  <si>
    <t>AX026</t>
  </si>
  <si>
    <t>Gilbertstone Primary School</t>
  </si>
  <si>
    <t>AX027</t>
  </si>
  <si>
    <t>Glenmead Primary School</t>
  </si>
  <si>
    <t>AX028</t>
  </si>
  <si>
    <t>Goodway Nursery School</t>
  </si>
  <si>
    <t>AX029</t>
  </si>
  <si>
    <t>Gracelands Nursery School</t>
  </si>
  <si>
    <t>AX02C</t>
  </si>
  <si>
    <t>Grendon Primary School</t>
  </si>
  <si>
    <t>AX02D</t>
  </si>
  <si>
    <t>Grove School</t>
  </si>
  <si>
    <t>AX02G</t>
  </si>
  <si>
    <t>Hall Green Infant School</t>
  </si>
  <si>
    <t>AX02H</t>
  </si>
  <si>
    <t>Hall Green Junior School</t>
  </si>
  <si>
    <t>AX02K</t>
  </si>
  <si>
    <t>Hamilton School</t>
  </si>
  <si>
    <t>AX02M</t>
  </si>
  <si>
    <t>Hawthorn Primary School</t>
  </si>
  <si>
    <t>AX02P</t>
  </si>
  <si>
    <t>Highfield Nursery School</t>
  </si>
  <si>
    <t>AX02R</t>
  </si>
  <si>
    <t>Highters Heath Nursery School</t>
  </si>
  <si>
    <t>AX0A1</t>
  </si>
  <si>
    <t>Hodge Hill College</t>
  </si>
  <si>
    <t>AX0A2</t>
  </si>
  <si>
    <t>Hodge Hill Girls' School</t>
  </si>
  <si>
    <t>AX02U</t>
  </si>
  <si>
    <t>Holly Hill Methodist CofE Infant School</t>
  </si>
  <si>
    <t>AX0A4</t>
  </si>
  <si>
    <t>Holte School</t>
  </si>
  <si>
    <t>AX02Y</t>
  </si>
  <si>
    <t>Holy Family Catholic Primary School</t>
  </si>
  <si>
    <t>AX0A7</t>
  </si>
  <si>
    <t>Jakeman Nursery School</t>
  </si>
  <si>
    <t>AX032</t>
  </si>
  <si>
    <t>James Watt Primary School</t>
  </si>
  <si>
    <t>AX036</t>
  </si>
  <si>
    <t>Kings Heath Secondary School</t>
  </si>
  <si>
    <t>AX03A</t>
  </si>
  <si>
    <t>Kings Norton Nursery School</t>
  </si>
  <si>
    <t>AX03B</t>
  </si>
  <si>
    <t>Kingsland Primary School (NC)</t>
  </si>
  <si>
    <t>AX03C</t>
  </si>
  <si>
    <t>Kingsthorne Primary School</t>
  </si>
  <si>
    <t>AX03D</t>
  </si>
  <si>
    <t>Kitwell Primary School</t>
  </si>
  <si>
    <t>AX03K</t>
  </si>
  <si>
    <t>Lindsworth School</t>
  </si>
  <si>
    <t>AX03L</t>
  </si>
  <si>
    <t>Little Sutton Primary School</t>
  </si>
  <si>
    <t>AX03M</t>
  </si>
  <si>
    <t>Longwill Primary School for Deaf Children</t>
  </si>
  <si>
    <t>AX0AN</t>
  </si>
  <si>
    <t>Lozells Junior and Infant School and Nursery</t>
  </si>
  <si>
    <t>AX03N</t>
  </si>
  <si>
    <t>Lyndon Green Infant School</t>
  </si>
  <si>
    <t>AX03P</t>
  </si>
  <si>
    <t>Lyndon Green Junior School</t>
  </si>
  <si>
    <t>AX03Q</t>
  </si>
  <si>
    <t>Maney Hill Primary School</t>
  </si>
  <si>
    <t>AX03W</t>
  </si>
  <si>
    <t>Marsh Hill Nursery School</t>
  </si>
  <si>
    <t>AX03V</t>
  </si>
  <si>
    <t>Marsh Hill Primary School</t>
  </si>
  <si>
    <t>AX040</t>
  </si>
  <si>
    <t>Minworth Junior and Infant School</t>
  </si>
  <si>
    <t>AX041</t>
  </si>
  <si>
    <t>Moor Hall Primary School</t>
  </si>
  <si>
    <t>AX042</t>
  </si>
  <si>
    <t>Moseley Church of England Primary School</t>
  </si>
  <si>
    <t>AX0AW</t>
  </si>
  <si>
    <t>Moseley School and Sixth Form</t>
  </si>
  <si>
    <t>AX044</t>
  </si>
  <si>
    <t>Nelson Mandela School</t>
  </si>
  <si>
    <t>AX043</t>
  </si>
  <si>
    <t>Nelson Primary School</t>
  </si>
  <si>
    <t>AX045</t>
  </si>
  <si>
    <t>New Hall Primary School</t>
  </si>
  <si>
    <t>AX04B</t>
  </si>
  <si>
    <t>Osborne Nursery School</t>
  </si>
  <si>
    <t>AX04D</t>
  </si>
  <si>
    <t>Our Lady and St Rose of Lima Catholic Primary School</t>
  </si>
  <si>
    <t>AX04E</t>
  </si>
  <si>
    <t>Our Lady of Lourdes Catholic Primary School</t>
  </si>
  <si>
    <t>AX04N</t>
  </si>
  <si>
    <t>Perry Beeches Nursery School</t>
  </si>
  <si>
    <t>AX0BD</t>
  </si>
  <si>
    <t>Queensbridge School</t>
  </si>
  <si>
    <t>AX04W</t>
  </si>
  <si>
    <t>Redhill Primary School</t>
  </si>
  <si>
    <t>AX04X</t>
  </si>
  <si>
    <t>Rednal Hill Infant School</t>
  </si>
  <si>
    <t>AX04Y</t>
  </si>
  <si>
    <t>Rednal Hill Junior School</t>
  </si>
  <si>
    <t>AX04Z</t>
  </si>
  <si>
    <t>Regents Park Community Primary School</t>
  </si>
  <si>
    <t>AX052</t>
  </si>
  <si>
    <t>Rubery Nursery School</t>
  </si>
  <si>
    <t>AX0BK</t>
  </si>
  <si>
    <t>Selly Oak Trust School</t>
  </si>
  <si>
    <t>AX0BL</t>
  </si>
  <si>
    <t>Selly Park Girls' School</t>
  </si>
  <si>
    <t>AX054</t>
  </si>
  <si>
    <t>Severne Junior Infant and Nursery School</t>
  </si>
  <si>
    <t>AX055</t>
  </si>
  <si>
    <t>Shaw Hill Primary School</t>
  </si>
  <si>
    <t>AX056</t>
  </si>
  <si>
    <t>Shenley Fields Nursery School</t>
  </si>
  <si>
    <t>AX0BR</t>
  </si>
  <si>
    <t>Sladefield Infant School</t>
  </si>
  <si>
    <t>AX059</t>
  </si>
  <si>
    <t>Somerville Primary (NC) School</t>
  </si>
  <si>
    <t>AX05A</t>
  </si>
  <si>
    <t>Springfield House Community Special School</t>
  </si>
  <si>
    <t>AX061</t>
  </si>
  <si>
    <t>SS John &amp; Monica Catholic Primary School</t>
  </si>
  <si>
    <t>AX05C</t>
  </si>
  <si>
    <t>St Alban's Catholic Primary School</t>
  </si>
  <si>
    <t>AX05E</t>
  </si>
  <si>
    <t>St Anne's Catholic Primary School</t>
  </si>
  <si>
    <t>AX05H</t>
  </si>
  <si>
    <t>St Benedict's Primary School</t>
  </si>
  <si>
    <t>AX05J</t>
  </si>
  <si>
    <t>St Bernadette's Catholic Primary School</t>
  </si>
  <si>
    <t>AX05K</t>
  </si>
  <si>
    <t>St Bernard's Catholic Primary School</t>
  </si>
  <si>
    <t>AX05L</t>
  </si>
  <si>
    <t>St Catherine of Siena Catholic Primary School</t>
  </si>
  <si>
    <t>AX05P</t>
  </si>
  <si>
    <t>St Cuthbert's Catholic Primary School</t>
  </si>
  <si>
    <t>AX05Q</t>
  </si>
  <si>
    <t>St Dunstan's Catholic Primary School</t>
  </si>
  <si>
    <t>AX05U</t>
  </si>
  <si>
    <t>St Edward's Catholic Primary School</t>
  </si>
  <si>
    <t>AX05Y</t>
  </si>
  <si>
    <t>St Gerard's Catholic Primary School</t>
  </si>
  <si>
    <t>AX05Z</t>
  </si>
  <si>
    <t>St James Church of England Primary School, Handsworth</t>
  </si>
  <si>
    <t>AX063</t>
  </si>
  <si>
    <t>St John Wall Catholic School</t>
  </si>
  <si>
    <t>AX066</t>
  </si>
  <si>
    <t>St Jude's Catholic Primary School</t>
  </si>
  <si>
    <t>AX067</t>
  </si>
  <si>
    <t>St Laurence Church Infant School</t>
  </si>
  <si>
    <t>AX068</t>
  </si>
  <si>
    <t>St Laurence Church Junior School</t>
  </si>
  <si>
    <t>AX069</t>
  </si>
  <si>
    <t>St Margaret Mary Catholic Primary School</t>
  </si>
  <si>
    <t>AX06E</t>
  </si>
  <si>
    <t>St Mary's Catholic Primary School</t>
  </si>
  <si>
    <t>AX06D</t>
  </si>
  <si>
    <t>St Mary's Church of England Primary School</t>
  </si>
  <si>
    <t>AX06F</t>
  </si>
  <si>
    <t>St Matthew's CofE Primary School</t>
  </si>
  <si>
    <t>AX0C4</t>
  </si>
  <si>
    <t>St Paul's School for Girls</t>
  </si>
  <si>
    <t>AX06L</t>
  </si>
  <si>
    <t>St Peters CofE Primary School</t>
  </si>
  <si>
    <t>AX06N</t>
  </si>
  <si>
    <t>St Saviour's C of E Primary School</t>
  </si>
  <si>
    <t>AX06W</t>
  </si>
  <si>
    <t>Stanville Primary School</t>
  </si>
  <si>
    <t>AX06Y</t>
  </si>
  <si>
    <t>Stechford Primary School</t>
  </si>
  <si>
    <t>AX072</t>
  </si>
  <si>
    <t>Sundridge Primary School</t>
  </si>
  <si>
    <t>AX01M</t>
  </si>
  <si>
    <t>The Dame Ellen Pinsent School</t>
  </si>
  <si>
    <t>AX04P</t>
  </si>
  <si>
    <t>The Pines School</t>
  </si>
  <si>
    <t>AX075</t>
  </si>
  <si>
    <t>Thornton Primary School</t>
  </si>
  <si>
    <t>AX07A</t>
  </si>
  <si>
    <t>Uffculme School</t>
  </si>
  <si>
    <t>AX0CG</t>
  </si>
  <si>
    <t>Victoria School</t>
  </si>
  <si>
    <t>AX0CH</t>
  </si>
  <si>
    <t>Walmley Infant School</t>
  </si>
  <si>
    <t>AX0CJ</t>
  </si>
  <si>
    <t>Walmley Junior School</t>
  </si>
  <si>
    <t>AX07B</t>
  </si>
  <si>
    <t>Ward End Primary School</t>
  </si>
  <si>
    <t>AX07E</t>
  </si>
  <si>
    <t>Water Mill Primary School</t>
  </si>
  <si>
    <t>AX0CL</t>
  </si>
  <si>
    <t>Welford Primary School</t>
  </si>
  <si>
    <t>AX07H</t>
  </si>
  <si>
    <t>Welsh House Farm Community School and Special Needs Resources Base</t>
  </si>
  <si>
    <t>AX07K</t>
  </si>
  <si>
    <t>West Heath Nursery School</t>
  </si>
  <si>
    <t>AX07P</t>
  </si>
  <si>
    <t>Wheelers Lane Primary School</t>
  </si>
  <si>
    <t>AX07N</t>
  </si>
  <si>
    <t>Wheelers Lane Technology College</t>
  </si>
  <si>
    <t>AX07Q</t>
  </si>
  <si>
    <t>Whitehouse Common Primary School</t>
  </si>
  <si>
    <t>AX07T</t>
  </si>
  <si>
    <t>William Murdoch Primary School</t>
  </si>
  <si>
    <t>AX07V</t>
  </si>
  <si>
    <t>Woodgate Primary School</t>
  </si>
  <si>
    <t>AX07X</t>
  </si>
  <si>
    <t>World's End Infant and Nursery School</t>
  </si>
  <si>
    <t>AX0CQ</t>
  </si>
  <si>
    <t>World's End Junior School</t>
  </si>
  <si>
    <t>AX07Y</t>
  </si>
  <si>
    <t>Wylde Green Primary School</t>
  </si>
  <si>
    <t>AX080</t>
  </si>
  <si>
    <t>Yardley Primary School</t>
  </si>
  <si>
    <t>AX081</t>
  </si>
  <si>
    <t>Yardley Wood Community Primary School</t>
  </si>
  <si>
    <t>AX083</t>
  </si>
  <si>
    <t>Yorkmead Junior and Infant School</t>
  </si>
  <si>
    <t>AX00C</t>
  </si>
  <si>
    <t>Barford Primary School</t>
  </si>
  <si>
    <t>AX00J</t>
  </si>
  <si>
    <t>Bells Farm Primary School</t>
  </si>
  <si>
    <t>AX00Q</t>
  </si>
  <si>
    <t>Blakesley Hall Primary School</t>
  </si>
  <si>
    <t>AX00U</t>
  </si>
  <si>
    <t>Bordesley Green East Nursery School</t>
  </si>
  <si>
    <t>AX01G</t>
  </si>
  <si>
    <t>Coppice Primary School</t>
  </si>
  <si>
    <t>AX01Q</t>
  </si>
  <si>
    <t>Edith Cadbury Nursery School</t>
  </si>
  <si>
    <t>AX02F</t>
  </si>
  <si>
    <t>Gunter Primary School</t>
  </si>
  <si>
    <t>AX02L</t>
  </si>
  <si>
    <t>Harborne Primary School</t>
  </si>
  <si>
    <t>AX09P</t>
  </si>
  <si>
    <t>Harper Bell Seventh-Day Adventist School</t>
  </si>
  <si>
    <t>AX02V</t>
  </si>
  <si>
    <t>Hollyfield Primary School</t>
  </si>
  <si>
    <t>AX035</t>
  </si>
  <si>
    <t>King David Junior and Infant School</t>
  </si>
  <si>
    <t>AX037</t>
  </si>
  <si>
    <t>Kings Heath Primary School</t>
  </si>
  <si>
    <t>AX03E</t>
  </si>
  <si>
    <t>Ladypool Primary School</t>
  </si>
  <si>
    <t>AX03G</t>
  </si>
  <si>
    <t>Langley School</t>
  </si>
  <si>
    <t>AX03J</t>
  </si>
  <si>
    <t>Lillian de Lissa Nursery School</t>
  </si>
  <si>
    <t>AX03R</t>
  </si>
  <si>
    <t>Mapledene Primary School</t>
  </si>
  <si>
    <t>AX047</t>
  </si>
  <si>
    <t>Newtown Nursery School</t>
  </si>
  <si>
    <t>AX04J</t>
  </si>
  <si>
    <t>Park Hill Primary School</t>
  </si>
  <si>
    <t>AX04K</t>
  </si>
  <si>
    <t>Penns Primary School</t>
  </si>
  <si>
    <t>AX04Q</t>
  </si>
  <si>
    <t>Priestley Smith School</t>
  </si>
  <si>
    <t>AX053</t>
  </si>
  <si>
    <t>Selly Oak Nursery School</t>
  </si>
  <si>
    <t>AX06B</t>
  </si>
  <si>
    <t>St Martin de Porres Catholic Primary School</t>
  </si>
  <si>
    <t>AX06H</t>
  </si>
  <si>
    <t>St Patrick and St Edmund's Catholic Primary School</t>
  </si>
  <si>
    <t>AX06R</t>
  </si>
  <si>
    <t>St Thomas Centre Nursery School</t>
  </si>
  <si>
    <t>AX07D</t>
  </si>
  <si>
    <t>Washwood Heath Nursery School</t>
  </si>
  <si>
    <t>AX07J</t>
  </si>
  <si>
    <t>Weoley Castle Nursery School</t>
  </si>
  <si>
    <t>AX07L</t>
  </si>
  <si>
    <t>West Heath Primary School</t>
  </si>
  <si>
    <t>AX07U</t>
  </si>
  <si>
    <t>Woodcock Hill Primary School</t>
  </si>
  <si>
    <t>AX00F</t>
  </si>
  <si>
    <t>Beaufort School</t>
  </si>
  <si>
    <t>AX025</t>
  </si>
  <si>
    <t>George Dixon Primary School</t>
  </si>
  <si>
    <t>AX04V</t>
  </si>
  <si>
    <t>Raddlebarn Primary School</t>
  </si>
  <si>
    <t>Select School</t>
  </si>
  <si>
    <t>-</t>
  </si>
  <si>
    <t>&lt;&lt;&lt;&lt;&lt;</t>
  </si>
  <si>
    <t>ALL CELLS TO BE POPULATED BY SCHOOLS AS NECESSARY</t>
  </si>
  <si>
    <t>Closing Petty Cash Balance</t>
  </si>
  <si>
    <t>VAT Reimbursement February 2026</t>
  </si>
  <si>
    <t>VAT Reimbursement other ( Please provide back up)</t>
  </si>
  <si>
    <t>Other adjustments ( Please provide full Back up)</t>
  </si>
  <si>
    <t>CLOSING BANK POSITION</t>
  </si>
  <si>
    <t>VAT Reimbursement March 2026</t>
  </si>
  <si>
    <t>VAT Reimbursement Outstanding - Feb 2026</t>
  </si>
  <si>
    <t>VAT Reimbursement Outstanding - Mar 2026</t>
  </si>
  <si>
    <t>VAT Reimbursement Outstanding - Other</t>
  </si>
  <si>
    <t>Other adjustments</t>
  </si>
  <si>
    <t>Closing Bank Position</t>
  </si>
  <si>
    <t>VAT Reimbursement Outstanding - Mar 2022</t>
  </si>
  <si>
    <t>Cash Advances paid to schools outside of budget share</t>
  </si>
  <si>
    <t>Backup:</t>
  </si>
  <si>
    <t>https://birminghamcitycouncil.sharepoint.com/sites/SchoolFairfundingTeam/Shared%20Documents/Schools%20Funding%20Team%202025-26/School%20Funding/Cash%20Advances/P1%20April</t>
  </si>
  <si>
    <t>https://birminghamcitycouncil.sharepoint.com/sites/SchoolFairfundingTeam/Shared%20Documents/Schools%20Funding%20Team%202025-26/School%20Funding/Cash%20Advances/P2%20May</t>
  </si>
  <si>
    <t>https://birminghamcitycouncil.sharepoint.com/sites/SchoolFairfundingTeam/Shared%20Documents/Schools%20Funding%20Team%202025-26/School%20Funding/Cash%20Advances/P3%20Jun</t>
  </si>
  <si>
    <t>https://birminghamcitycouncil.sharepoint.com/sites/SchoolFairfundingTeam/Shared%20Documents/Schools%20Funding%20Team%202025-26/School%20Funding/Cash%20Advances/P4%20Jul</t>
  </si>
  <si>
    <t>External Banking Deficits Owed</t>
  </si>
  <si>
    <t>Budget Share Advances</t>
  </si>
  <si>
    <t>DfE #</t>
  </si>
  <si>
    <t>School</t>
  </si>
  <si>
    <t>Phase</t>
  </si>
  <si>
    <t>School Type</t>
  </si>
  <si>
    <t>Bank</t>
  </si>
  <si>
    <t>Final 24/25 Revenue Balance</t>
  </si>
  <si>
    <t>Final 24/25 Capital Balance</t>
  </si>
  <si>
    <t>Final 24/25 Reserve Position</t>
  </si>
  <si>
    <t>Deficit to be repaid by school</t>
  </si>
  <si>
    <t>Total amount owed by school</t>
  </si>
  <si>
    <t>Nursery</t>
  </si>
  <si>
    <t>Chq Bk</t>
  </si>
  <si>
    <t>External</t>
  </si>
  <si>
    <t>Primary</t>
  </si>
  <si>
    <t>Barclays</t>
  </si>
  <si>
    <t>Special</t>
  </si>
  <si>
    <t>Secondary</t>
  </si>
  <si>
    <t>AX08N</t>
  </si>
  <si>
    <t>Broadmeadow Infant School</t>
  </si>
  <si>
    <t>AX010</t>
  </si>
  <si>
    <t>Broadmeadow Junior School</t>
  </si>
  <si>
    <t>Pupil referral unit</t>
  </si>
  <si>
    <t>Chq bk</t>
  </si>
  <si>
    <t>AX03X</t>
  </si>
  <si>
    <t>Maryvale Catholic Primary School</t>
  </si>
  <si>
    <t>Academy</t>
  </si>
  <si>
    <t xml:space="preserve"> Barclays</t>
  </si>
  <si>
    <t>AX04C</t>
  </si>
  <si>
    <t>Oscott Manor School</t>
  </si>
  <si>
    <t>AX049</t>
  </si>
  <si>
    <t>The Oratory Roman Catholic Primary School</t>
  </si>
  <si>
    <t>AX07W</t>
  </si>
  <si>
    <t>Woodthorpe Junior and Infant School</t>
  </si>
  <si>
    <t>AX05D</t>
  </si>
  <si>
    <t>St Ambrose Barlow Catholic Primary School</t>
  </si>
  <si>
    <t>EPA</t>
  </si>
  <si>
    <t>AX046</t>
  </si>
  <si>
    <t>New Oscott Primary School</t>
  </si>
  <si>
    <t>AX05F</t>
  </si>
  <si>
    <t>St Augustine's Catholic Primary School</t>
  </si>
  <si>
    <t>Non Chq Bk</t>
  </si>
  <si>
    <t>AX05N</t>
  </si>
  <si>
    <t>St Clare's Catholic Primary School</t>
  </si>
  <si>
    <t>AX05V</t>
  </si>
  <si>
    <t>St Francis Catholic Primary School</t>
  </si>
  <si>
    <t>AX06P</t>
  </si>
  <si>
    <t>St Teresa's Catholic Primary School</t>
  </si>
  <si>
    <t>AX06U</t>
  </si>
  <si>
    <t>St Vincent's Catholic Primary School</t>
  </si>
  <si>
    <t>AX03Z</t>
  </si>
  <si>
    <t>The Meadows Primary School</t>
  </si>
  <si>
    <t>Control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</si>
</sst>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0;\(#,##0.00\)"/>
    <numFmt numFmtId="165" formatCode="#,##0_ ;\(#,##0\);_-* &quot;-&quot;??_-"/>
    <numFmt numFmtId="166" formatCode="_-* #,##0_-;\-* #,##0_-;_-* &quot;-&quot;??_-;_-@_-"/>
    <numFmt numFmtId="167" formatCode="#,##0.00_ ;[Red]\(#,##0.00\)"/>
    <numFmt numFmtId="168" formatCode="#,##0_ ;[Red]\-#,##0\ "/>
    <numFmt numFmtId="169" formatCode="#,##0.00_ ;[Red]\(#,##0.00\)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0007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</cellStyleXfs>
  <cellXfs count="12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165" fontId="8" fillId="3" borderId="1" xfId="1" applyNumberFormat="1" applyFont="1" applyFill="1" applyBorder="1" applyProtection="1">
      <protection locked="0"/>
    </xf>
    <xf numFmtId="0" fontId="6" fillId="4" borderId="0" xfId="2" applyFont="1" applyFill="1"/>
    <xf numFmtId="164" fontId="7" fillId="4" borderId="0" xfId="2" applyNumberFormat="1" applyFont="1" applyFill="1"/>
    <xf numFmtId="166" fontId="7" fillId="4" borderId="0" xfId="1" applyNumberFormat="1" applyFont="1" applyFill="1" applyBorder="1"/>
    <xf numFmtId="166" fontId="7" fillId="4" borderId="0" xfId="1" applyNumberFormat="1" applyFont="1" applyFill="1" applyBorder="1" applyAlignment="1">
      <alignment horizontal="left"/>
    </xf>
    <xf numFmtId="167" fontId="7" fillId="4" borderId="0" xfId="1" applyNumberFormat="1" applyFont="1" applyFill="1" applyBorder="1" applyAlignment="1">
      <alignment horizontal="left"/>
    </xf>
    <xf numFmtId="0" fontId="7" fillId="4" borderId="0" xfId="2" applyFont="1" applyFill="1"/>
    <xf numFmtId="0" fontId="10" fillId="4" borderId="0" xfId="2" applyFont="1" applyFill="1"/>
    <xf numFmtId="167" fontId="7" fillId="4" borderId="0" xfId="2" applyNumberFormat="1" applyFont="1" applyFill="1"/>
    <xf numFmtId="0" fontId="8" fillId="4" borderId="1" xfId="2" applyFont="1" applyFill="1" applyBorder="1"/>
    <xf numFmtId="0" fontId="0" fillId="4" borderId="0" xfId="0" applyFill="1"/>
    <xf numFmtId="164" fontId="8" fillId="4" borderId="0" xfId="2" applyNumberFormat="1" applyFont="1" applyFill="1"/>
    <xf numFmtId="167" fontId="8" fillId="4" borderId="0" xfId="2" applyNumberFormat="1" applyFont="1" applyFill="1"/>
    <xf numFmtId="165" fontId="8" fillId="4" borderId="0" xfId="1" applyNumberFormat="1" applyFont="1" applyFill="1" applyBorder="1"/>
    <xf numFmtId="165" fontId="7" fillId="4" borderId="0" xfId="1" applyNumberFormat="1" applyFont="1" applyFill="1" applyBorder="1"/>
    <xf numFmtId="166" fontId="8" fillId="4" borderId="6" xfId="1" applyNumberFormat="1" applyFont="1" applyFill="1" applyBorder="1" applyProtection="1">
      <protection locked="0"/>
    </xf>
    <xf numFmtId="0" fontId="8" fillId="4" borderId="6" xfId="0" applyFont="1" applyFill="1" applyBorder="1" applyProtection="1">
      <protection locked="0"/>
    </xf>
    <xf numFmtId="166" fontId="8" fillId="4" borderId="0" xfId="1" applyNumberFormat="1" applyFont="1" applyFill="1" applyBorder="1" applyProtection="1">
      <protection locked="0"/>
    </xf>
    <xf numFmtId="0" fontId="4" fillId="4" borderId="0" xfId="0" applyFont="1" applyFill="1"/>
    <xf numFmtId="0" fontId="5" fillId="4" borderId="0" xfId="0" applyFont="1" applyFill="1"/>
    <xf numFmtId="0" fontId="11" fillId="4" borderId="5" xfId="0" applyFont="1" applyFill="1" applyBorder="1" applyAlignment="1" applyProtection="1">
      <alignment horizontal="left"/>
      <protection locked="0"/>
    </xf>
    <xf numFmtId="0" fontId="11" fillId="4" borderId="8" xfId="0" applyFont="1" applyFill="1" applyBorder="1" applyAlignment="1" applyProtection="1">
      <alignment horizontal="left"/>
      <protection locked="0"/>
    </xf>
    <xf numFmtId="0" fontId="8" fillId="4" borderId="8" xfId="0" applyFont="1" applyFill="1" applyBorder="1" applyAlignment="1" applyProtection="1">
      <alignment wrapText="1"/>
      <protection locked="0"/>
    </xf>
    <xf numFmtId="0" fontId="7" fillId="4" borderId="8" xfId="0" applyFont="1" applyFill="1" applyBorder="1" applyAlignment="1" applyProtection="1">
      <alignment horizontal="right" wrapText="1"/>
      <protection locked="0"/>
    </xf>
    <xf numFmtId="0" fontId="7" fillId="4" borderId="4" xfId="0" applyFont="1" applyFill="1" applyBorder="1" applyAlignment="1" applyProtection="1">
      <alignment wrapText="1"/>
      <protection locked="0"/>
    </xf>
    <xf numFmtId="0" fontId="8" fillId="4" borderId="8" xfId="0" applyFont="1" applyFill="1" applyBorder="1" applyAlignment="1" applyProtection="1">
      <alignment horizontal="right" wrapText="1"/>
      <protection locked="0"/>
    </xf>
    <xf numFmtId="0" fontId="8" fillId="4" borderId="9" xfId="0" applyFont="1" applyFill="1" applyBorder="1" applyAlignment="1">
      <alignment wrapText="1"/>
    </xf>
    <xf numFmtId="0" fontId="8" fillId="4" borderId="10" xfId="0" applyFont="1" applyFill="1" applyBorder="1"/>
    <xf numFmtId="166" fontId="8" fillId="4" borderId="10" xfId="1" applyNumberFormat="1" applyFont="1" applyFill="1" applyBorder="1"/>
    <xf numFmtId="165" fontId="7" fillId="5" borderId="1" xfId="1" applyNumberFormat="1" applyFont="1" applyFill="1" applyBorder="1"/>
    <xf numFmtId="0" fontId="7" fillId="5" borderId="1" xfId="2" applyFont="1" applyFill="1" applyBorder="1"/>
    <xf numFmtId="0" fontId="8" fillId="4" borderId="7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4" borderId="2" xfId="0" applyFont="1" applyFill="1" applyBorder="1" applyProtection="1">
      <protection locked="0"/>
    </xf>
    <xf numFmtId="0" fontId="7" fillId="4" borderId="0" xfId="0" applyFont="1" applyFill="1" applyAlignment="1" applyProtection="1">
      <alignment horizontal="left" wrapText="1"/>
      <protection locked="0"/>
    </xf>
    <xf numFmtId="0" fontId="9" fillId="4" borderId="0" xfId="0" applyFont="1" applyFill="1" applyProtection="1">
      <protection locked="0"/>
    </xf>
    <xf numFmtId="0" fontId="8" fillId="4" borderId="11" xfId="0" applyFont="1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164" fontId="7" fillId="4" borderId="2" xfId="2" applyNumberFormat="1" applyFont="1" applyFill="1" applyBorder="1"/>
    <xf numFmtId="0" fontId="0" fillId="4" borderId="2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168" fontId="12" fillId="6" borderId="1" xfId="0" applyNumberFormat="1" applyFont="1" applyFill="1" applyBorder="1" applyAlignment="1">
      <alignment horizontal="center" vertical="center" wrapText="1"/>
    </xf>
    <xf numFmtId="168" fontId="12" fillId="7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168" fontId="13" fillId="0" borderId="1" xfId="0" applyNumberFormat="1" applyFont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3" fillId="8" borderId="16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top" wrapText="1"/>
      <protection locked="0"/>
    </xf>
    <xf numFmtId="0" fontId="14" fillId="0" borderId="18" xfId="0" applyFont="1" applyBorder="1" applyAlignment="1" applyProtection="1">
      <alignment horizontal="center" vertical="top" wrapText="1"/>
      <protection locked="0"/>
    </xf>
    <xf numFmtId="0" fontId="14" fillId="0" borderId="19" xfId="0" applyFont="1" applyBorder="1" applyAlignment="1" applyProtection="1">
      <alignment horizontal="center" vertical="top" wrapText="1"/>
      <protection locked="0"/>
    </xf>
    <xf numFmtId="0" fontId="14" fillId="0" borderId="20" xfId="0" applyFont="1" applyBorder="1" applyAlignment="1" applyProtection="1">
      <alignment horizontal="center" vertical="top" wrapText="1"/>
      <protection locked="0"/>
    </xf>
    <xf numFmtId="0" fontId="0" fillId="0" borderId="16" xfId="0" applyBorder="1" applyAlignment="1">
      <alignment vertical="center" wrapText="1"/>
    </xf>
    <xf numFmtId="0" fontId="0" fillId="0" borderId="1" xfId="0" applyBorder="1"/>
    <xf numFmtId="0" fontId="14" fillId="4" borderId="0" xfId="0" applyFont="1" applyFill="1"/>
    <xf numFmtId="0" fontId="0" fillId="3" borderId="0" xfId="0" applyFill="1"/>
    <xf numFmtId="0" fontId="15" fillId="3" borderId="0" xfId="0" applyFont="1" applyFill="1"/>
    <xf numFmtId="0" fontId="15" fillId="0" borderId="0" xfId="0" applyFont="1"/>
    <xf numFmtId="0" fontId="2" fillId="2" borderId="1" xfId="0" applyFont="1" applyFill="1" applyBorder="1" applyProtection="1">
      <protection locked="0"/>
    </xf>
    <xf numFmtId="168" fontId="12" fillId="6" borderId="14" xfId="0" applyNumberFormat="1" applyFont="1" applyFill="1" applyBorder="1" applyAlignment="1">
      <alignment horizontal="center" vertical="center" wrapText="1"/>
    </xf>
    <xf numFmtId="0" fontId="8" fillId="0" borderId="1" xfId="2" applyFont="1" applyBorder="1"/>
    <xf numFmtId="0" fontId="7" fillId="9" borderId="1" xfId="2" applyFont="1" applyFill="1" applyBorder="1"/>
    <xf numFmtId="165" fontId="7" fillId="10" borderId="1" xfId="1" applyNumberFormat="1" applyFont="1" applyFill="1" applyBorder="1"/>
    <xf numFmtId="165" fontId="8" fillId="11" borderId="1" xfId="1" applyNumberFormat="1" applyFont="1" applyFill="1" applyBorder="1"/>
    <xf numFmtId="0" fontId="14" fillId="0" borderId="0" xfId="0" applyFont="1"/>
    <xf numFmtId="0" fontId="14" fillId="0" borderId="0" xfId="0" applyFont="1" applyAlignment="1">
      <alignment horizontal="right" vertical="center"/>
    </xf>
    <xf numFmtId="0" fontId="16" fillId="0" borderId="0" xfId="3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0" borderId="1" xfId="0" applyFont="1" applyBorder="1" applyAlignment="1" applyProtection="1">
      <alignment horizontal="centerContinuous" vertical="top" wrapText="1"/>
      <protection locked="0"/>
    </xf>
    <xf numFmtId="2" fontId="17" fillId="0" borderId="1" xfId="0" applyNumberFormat="1" applyFont="1" applyBorder="1" applyAlignment="1">
      <alignment horizontal="centerContinuous"/>
    </xf>
    <xf numFmtId="2" fontId="18" fillId="0" borderId="1" xfId="0" applyNumberFormat="1" applyFont="1" applyBorder="1" applyAlignment="1">
      <alignment horizontal="centerContinuous"/>
    </xf>
    <xf numFmtId="17" fontId="17" fillId="0" borderId="1" xfId="0" applyNumberFormat="1" applyFont="1" applyBorder="1" applyAlignment="1" applyProtection="1">
      <alignment vertical="top" wrapText="1"/>
      <protection locked="0"/>
    </xf>
    <xf numFmtId="0" fontId="14" fillId="0" borderId="21" xfId="0" applyFont="1" applyBorder="1" applyAlignment="1" applyProtection="1">
      <alignment horizontal="center" vertical="top" wrapText="1"/>
      <protection locked="0"/>
    </xf>
    <xf numFmtId="0" fontId="14" fillId="0" borderId="22" xfId="0" applyFont="1" applyBorder="1" applyAlignment="1" applyProtection="1">
      <alignment horizontal="center" vertical="top" wrapText="1"/>
      <protection locked="0"/>
    </xf>
    <xf numFmtId="0" fontId="14" fillId="0" borderId="23" xfId="0" applyFont="1" applyBorder="1" applyAlignment="1" applyProtection="1">
      <alignment horizontal="center" vertical="top" wrapText="1"/>
      <protection locked="0"/>
    </xf>
    <xf numFmtId="0" fontId="17" fillId="0" borderId="1" xfId="0" applyFont="1" applyBorder="1" applyAlignment="1" applyProtection="1">
      <alignment horizontal="center" vertical="top" wrapText="1"/>
      <protection locked="0"/>
    </xf>
    <xf numFmtId="17" fontId="17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2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43" fontId="0" fillId="0" borderId="1" xfId="0" applyNumberFormat="1" applyBorder="1" applyAlignment="1">
      <alignment vertical="center" wrapText="1"/>
    </xf>
    <xf numFmtId="43" fontId="0" fillId="0" borderId="3" xfId="0" applyNumberFormat="1" applyBorder="1" applyAlignment="1">
      <alignment vertical="center" wrapText="1"/>
    </xf>
    <xf numFmtId="169" fontId="0" fillId="0" borderId="1" xfId="1" applyNumberFormat="1" applyFont="1" applyBorder="1"/>
    <xf numFmtId="0" fontId="0" fillId="0" borderId="24" xfId="0" applyBorder="1"/>
    <xf numFmtId="169" fontId="0" fillId="12" borderId="1" xfId="1" applyNumberFormat="1" applyFont="1" applyFill="1" applyBorder="1"/>
    <xf numFmtId="0" fontId="0" fillId="13" borderId="25" xfId="0" applyFill="1" applyBorder="1"/>
    <xf numFmtId="0" fontId="0" fillId="13" borderId="26" xfId="0" applyFill="1" applyBorder="1"/>
    <xf numFmtId="0" fontId="14" fillId="13" borderId="26" xfId="0" applyFont="1" applyFill="1" applyBorder="1"/>
    <xf numFmtId="43" fontId="0" fillId="13" borderId="26" xfId="0" applyNumberFormat="1" applyFill="1" applyBorder="1" applyAlignment="1">
      <alignment vertical="center" wrapText="1"/>
    </xf>
    <xf numFmtId="43" fontId="0" fillId="13" borderId="26" xfId="0" applyNumberFormat="1" applyFill="1" applyBorder="1"/>
    <xf numFmtId="43" fontId="0" fillId="13" borderId="27" xfId="0" applyNumberFormat="1" applyFill="1" applyBorder="1"/>
    <xf numFmtId="43" fontId="0" fillId="0" borderId="0" xfId="0" applyNumberFormat="1"/>
    <xf numFmtId="169" fontId="0" fillId="0" borderId="0" xfId="1" applyNumberFormat="1" applyFont="1" applyBorder="1"/>
    <xf numFmtId="0" fontId="19" fillId="0" borderId="0" xfId="0" applyFont="1"/>
    <xf numFmtId="43" fontId="0" fillId="0" borderId="0" xfId="1" applyFont="1"/>
    <xf numFmtId="165" fontId="8" fillId="0" borderId="1" xfId="1" applyNumberFormat="1" applyFont="1" applyFill="1" applyBorder="1" applyProtection="1"/>
    <xf numFmtId="14" fontId="9" fillId="4" borderId="4" xfId="0" applyNumberFormat="1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 horizontal="center"/>
      <protection locked="0"/>
    </xf>
    <xf numFmtId="0" fontId="9" fillId="4" borderId="12" xfId="0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 horizontal="right"/>
      <protection locked="0"/>
    </xf>
    <xf numFmtId="0" fontId="9" fillId="4" borderId="12" xfId="0" applyFont="1" applyFill="1" applyBorder="1" applyAlignment="1" applyProtection="1">
      <alignment horizontal="right"/>
      <protection locked="0"/>
    </xf>
    <xf numFmtId="4" fontId="7" fillId="3" borderId="1" xfId="1" applyNumberFormat="1" applyFont="1" applyFill="1" applyBorder="1" applyAlignment="1" applyProtection="1">
      <alignment horizontal="center" wrapText="1"/>
      <protection locked="0"/>
    </xf>
    <xf numFmtId="4" fontId="7" fillId="3" borderId="3" xfId="1" applyNumberFormat="1" applyFont="1" applyFill="1" applyBorder="1" applyAlignment="1" applyProtection="1">
      <alignment horizontal="center" wrapText="1"/>
      <protection locked="0"/>
    </xf>
    <xf numFmtId="0" fontId="7" fillId="4" borderId="0" xfId="0" applyFont="1" applyFill="1" applyAlignment="1" applyProtection="1">
      <alignment horizontal="left" wrapText="1"/>
      <protection locked="0"/>
    </xf>
    <xf numFmtId="168" fontId="12" fillId="6" borderId="13" xfId="0" applyNumberFormat="1" applyFont="1" applyFill="1" applyBorder="1" applyAlignment="1">
      <alignment horizontal="center" vertical="center" wrapText="1"/>
    </xf>
    <xf numFmtId="168" fontId="12" fillId="6" borderId="14" xfId="0" applyNumberFormat="1" applyFont="1" applyFill="1" applyBorder="1" applyAlignment="1">
      <alignment horizontal="center" vertical="center" wrapText="1"/>
    </xf>
    <xf numFmtId="168" fontId="12" fillId="7" borderId="13" xfId="0" applyNumberFormat="1" applyFont="1" applyFill="1" applyBorder="1" applyAlignment="1">
      <alignment horizontal="center" vertical="center" wrapText="1"/>
    </xf>
    <xf numFmtId="168" fontId="12" fillId="7" borderId="14" xfId="0" applyNumberFormat="1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</cellXfs>
  <cellStyles count="4">
    <cellStyle name="Comma" xfId="1" builtinId="3"/>
    <cellStyle name="Hyperlink 2" xfId="3" xr:uid="{6FBAF324-EF8E-4269-8405-B1C0B2155249}"/>
    <cellStyle name="Normal" xfId="0" builtinId="0"/>
    <cellStyle name="Normal 2" xfId="2" xr:uid="{5EA5BBBC-26B4-4F5E-B6C0-E71CC3498B5C}"/>
  </cellStyles>
  <dxfs count="8"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FFCC"/>
      <color rgb="FFBFBFBF"/>
      <color rgb="FFD000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BCCFDEHL\AppData\Local\Microsoft\Windows\INetCache\Content.Outlook\4ZP77SRE\P3%20Jun" TargetMode="External"/><Relationship Id="rId2" Type="http://schemas.openxmlformats.org/officeDocument/2006/relationships/hyperlink" Target="file:///C:\Users\BCCFDEHL\AppData\Local\Microsoft\Windows\INetCache\Content.Outlook\4ZP77SRE\P2%20May" TargetMode="External"/><Relationship Id="rId1" Type="http://schemas.openxmlformats.org/officeDocument/2006/relationships/hyperlink" Target="file:///C:\Users\BCCFDEHL\AppData\Local\Microsoft\Windows\INetCache\Content.Outlook\4ZP77SRE\P1%20Apri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C:\Users\BCCFDEHL\AppData\Local\Microsoft\Windows\INetCache\Content.Outlook\4ZP77SRE\P4%20Ju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="90" zoomScaleNormal="90" workbookViewId="0">
      <selection activeCell="G5" sqref="G5"/>
    </sheetView>
  </sheetViews>
  <sheetFormatPr defaultColWidth="9.1796875" defaultRowHeight="14.5" x14ac:dyDescent="0.35"/>
  <cols>
    <col min="1" max="1" width="23.54296875" style="15" customWidth="1"/>
    <col min="2" max="2" width="74.7265625" style="15" customWidth="1"/>
    <col min="3" max="3" width="9.1796875" style="15"/>
    <col min="4" max="4" width="17.26953125" style="15" customWidth="1"/>
    <col min="5" max="5" width="9.1796875" style="15"/>
    <col min="6" max="6" width="16.54296875" style="15" customWidth="1"/>
    <col min="7" max="9" width="9.1796875" style="15"/>
    <col min="10" max="10" width="33.7265625" style="15" customWidth="1"/>
    <col min="11" max="16384" width="9.1796875" style="15"/>
  </cols>
  <sheetData>
    <row r="1" spans="1:10" x14ac:dyDescent="0.35">
      <c r="A1" s="1" t="s">
        <v>2</v>
      </c>
      <c r="B1" s="2"/>
    </row>
    <row r="2" spans="1:10" x14ac:dyDescent="0.35">
      <c r="A2" s="23"/>
      <c r="B2" s="24"/>
    </row>
    <row r="3" spans="1:10" x14ac:dyDescent="0.35">
      <c r="A3" s="3" t="s">
        <v>0</v>
      </c>
      <c r="B3" s="4" t="str">
        <f>_xlfn.IFNA(VLOOKUP(B4,Lookup!C:D,2,FALSE),"")</f>
        <v>-</v>
      </c>
      <c r="C3" s="67" t="s">
        <v>404</v>
      </c>
      <c r="D3" s="66"/>
      <c r="E3" s="67"/>
      <c r="F3" s="67"/>
      <c r="G3" s="68"/>
    </row>
    <row r="4" spans="1:10" x14ac:dyDescent="0.35">
      <c r="A4" s="3" t="s">
        <v>1</v>
      </c>
      <c r="B4" s="69" t="s">
        <v>401</v>
      </c>
      <c r="C4" s="65" t="s">
        <v>403</v>
      </c>
    </row>
    <row r="5" spans="1:10" ht="15" thickBot="1" x14ac:dyDescent="0.4"/>
    <row r="6" spans="1:10" x14ac:dyDescent="0.35">
      <c r="A6" s="42"/>
      <c r="B6" s="43"/>
      <c r="C6" s="43"/>
      <c r="D6" s="43"/>
      <c r="E6" s="43"/>
      <c r="F6" s="43"/>
      <c r="G6" s="43"/>
      <c r="H6" s="43"/>
      <c r="I6" s="43"/>
      <c r="J6" s="44"/>
    </row>
    <row r="7" spans="1:10" x14ac:dyDescent="0.35">
      <c r="A7" s="45"/>
      <c r="B7" s="6" t="s">
        <v>3</v>
      </c>
      <c r="C7" s="7"/>
      <c r="D7" s="8" t="s">
        <v>4</v>
      </c>
      <c r="E7" s="8"/>
      <c r="F7" s="9" t="s">
        <v>5</v>
      </c>
      <c r="G7" s="7"/>
      <c r="H7" s="9" t="s">
        <v>6</v>
      </c>
      <c r="I7" s="10"/>
      <c r="J7" s="46"/>
    </row>
    <row r="8" spans="1:10" x14ac:dyDescent="0.35">
      <c r="A8" s="45"/>
      <c r="B8" s="11"/>
      <c r="C8" s="7"/>
      <c r="D8" s="8"/>
      <c r="E8" s="8"/>
      <c r="F8" s="9"/>
      <c r="G8" s="7"/>
      <c r="H8" s="7"/>
      <c r="I8" s="10"/>
      <c r="J8" s="46"/>
    </row>
    <row r="9" spans="1:10" x14ac:dyDescent="0.35">
      <c r="A9" s="45"/>
      <c r="B9" s="35" t="s">
        <v>7</v>
      </c>
      <c r="C9" s="7"/>
      <c r="D9" s="5"/>
      <c r="E9" s="18"/>
      <c r="F9" s="5"/>
      <c r="G9" s="7"/>
      <c r="H9" s="111"/>
      <c r="I9" s="111"/>
      <c r="J9" s="112"/>
    </row>
    <row r="10" spans="1:10" x14ac:dyDescent="0.35">
      <c r="A10" s="45"/>
      <c r="B10" s="12"/>
      <c r="C10" s="7"/>
      <c r="D10" s="7"/>
      <c r="E10" s="7"/>
      <c r="F10" s="7"/>
      <c r="G10" s="7"/>
      <c r="H10" s="7"/>
      <c r="I10" s="13"/>
      <c r="J10" s="46"/>
    </row>
    <row r="11" spans="1:10" x14ac:dyDescent="0.35">
      <c r="A11" s="45"/>
      <c r="B11" s="6" t="s">
        <v>8</v>
      </c>
      <c r="C11" s="7"/>
      <c r="D11" s="7"/>
      <c r="E11" s="7"/>
      <c r="F11" s="7"/>
      <c r="G11" s="7"/>
      <c r="H11" s="7"/>
      <c r="I11" s="13"/>
      <c r="J11" s="46"/>
    </row>
    <row r="12" spans="1:10" x14ac:dyDescent="0.35">
      <c r="A12" s="45"/>
      <c r="B12" s="14" t="s">
        <v>9</v>
      </c>
      <c r="C12" s="7"/>
      <c r="D12" s="5"/>
      <c r="E12" s="18"/>
      <c r="F12" s="5"/>
      <c r="G12" s="7"/>
      <c r="H12" s="111"/>
      <c r="I12" s="111"/>
      <c r="J12" s="112"/>
    </row>
    <row r="13" spans="1:10" x14ac:dyDescent="0.35">
      <c r="A13" s="45"/>
      <c r="B13" s="14" t="s">
        <v>10</v>
      </c>
      <c r="C13" s="7"/>
      <c r="D13" s="5"/>
      <c r="E13" s="18"/>
      <c r="F13" s="5"/>
      <c r="G13" s="7"/>
      <c r="H13" s="111"/>
      <c r="I13" s="111"/>
      <c r="J13" s="112"/>
    </row>
    <row r="14" spans="1:10" x14ac:dyDescent="0.35">
      <c r="A14" s="45"/>
      <c r="B14" s="12"/>
      <c r="C14" s="7"/>
      <c r="D14" s="16"/>
      <c r="E14" s="16"/>
      <c r="F14" s="16"/>
      <c r="G14" s="7"/>
      <c r="H14" s="7"/>
      <c r="I14" s="17"/>
      <c r="J14" s="46"/>
    </row>
    <row r="15" spans="1:10" x14ac:dyDescent="0.35">
      <c r="A15" s="45"/>
      <c r="B15" s="35" t="s">
        <v>11</v>
      </c>
      <c r="C15" s="7"/>
      <c r="D15" s="34">
        <f>D9-D12+D13</f>
        <v>0</v>
      </c>
      <c r="E15" s="19"/>
      <c r="F15" s="34">
        <f>F9-F12+F13</f>
        <v>0</v>
      </c>
      <c r="G15" s="7"/>
      <c r="H15" s="7"/>
      <c r="I15" s="13"/>
      <c r="J15" s="46"/>
    </row>
    <row r="16" spans="1:10" x14ac:dyDescent="0.35">
      <c r="A16" s="45"/>
      <c r="B16" s="11"/>
      <c r="C16" s="7"/>
      <c r="D16" s="19"/>
      <c r="E16" s="19"/>
      <c r="F16" s="19"/>
      <c r="G16" s="7"/>
      <c r="H16" s="111"/>
      <c r="I16" s="111"/>
      <c r="J16" s="112"/>
    </row>
    <row r="17" spans="1:10" x14ac:dyDescent="0.35">
      <c r="A17" s="45"/>
      <c r="B17" s="71" t="s">
        <v>405</v>
      </c>
      <c r="C17" s="7"/>
      <c r="D17" s="5"/>
      <c r="E17" s="19"/>
      <c r="F17" s="74"/>
      <c r="G17" s="7"/>
      <c r="H17" s="111"/>
      <c r="I17" s="111"/>
      <c r="J17" s="112"/>
    </row>
    <row r="18" spans="1:10" x14ac:dyDescent="0.35">
      <c r="A18" s="45"/>
      <c r="B18" s="71" t="s">
        <v>406</v>
      </c>
      <c r="C18" s="7"/>
      <c r="D18" s="5"/>
      <c r="E18" s="19"/>
      <c r="F18" s="74"/>
      <c r="G18" s="7"/>
      <c r="H18" s="111"/>
      <c r="I18" s="111"/>
      <c r="J18" s="112"/>
    </row>
    <row r="19" spans="1:10" x14ac:dyDescent="0.35">
      <c r="A19" s="45"/>
      <c r="B19" s="71" t="s">
        <v>410</v>
      </c>
      <c r="C19" s="7"/>
      <c r="D19" s="5"/>
      <c r="E19" s="19"/>
      <c r="F19" s="74"/>
      <c r="G19" s="7"/>
      <c r="H19" s="111"/>
      <c r="I19" s="111"/>
      <c r="J19" s="112"/>
    </row>
    <row r="20" spans="1:10" x14ac:dyDescent="0.35">
      <c r="A20" s="45"/>
      <c r="B20" s="71" t="s">
        <v>407</v>
      </c>
      <c r="C20" s="7"/>
      <c r="D20" s="5"/>
      <c r="E20" s="19"/>
      <c r="F20" s="74"/>
      <c r="G20" s="7"/>
      <c r="H20" s="111"/>
      <c r="I20" s="111"/>
      <c r="J20" s="112"/>
    </row>
    <row r="21" spans="1:10" x14ac:dyDescent="0.35">
      <c r="A21" s="45"/>
      <c r="B21" s="71" t="s">
        <v>408</v>
      </c>
      <c r="C21" s="7"/>
      <c r="D21" s="5"/>
      <c r="E21" s="19"/>
      <c r="F21" s="105">
        <f>-_xlfn.IFNA(VLOOKUP(B3,'Cash Advances'!A:AA,27,FALSE),0)</f>
        <v>0</v>
      </c>
      <c r="G21" s="7"/>
      <c r="H21" s="111"/>
      <c r="I21" s="111"/>
      <c r="J21" s="112"/>
    </row>
    <row r="22" spans="1:10" x14ac:dyDescent="0.35">
      <c r="A22" s="45"/>
      <c r="J22" s="47"/>
    </row>
    <row r="23" spans="1:10" x14ac:dyDescent="0.35">
      <c r="A23" s="45"/>
      <c r="B23" s="72" t="s">
        <v>409</v>
      </c>
      <c r="D23" s="73">
        <f>SUM(D15:D21)</f>
        <v>0</v>
      </c>
      <c r="F23" s="73">
        <f>SUM(F15:F21)</f>
        <v>0</v>
      </c>
      <c r="J23" s="47"/>
    </row>
    <row r="24" spans="1:10" ht="15" thickBot="1" x14ac:dyDescent="0.4">
      <c r="A24" s="48"/>
      <c r="B24" s="49"/>
      <c r="C24" s="49"/>
      <c r="D24" s="49"/>
      <c r="E24" s="49"/>
      <c r="F24" s="49"/>
      <c r="G24" s="49"/>
      <c r="H24" s="49"/>
      <c r="I24" s="49"/>
      <c r="J24" s="50"/>
    </row>
    <row r="25" spans="1:10" ht="15" thickBot="1" x14ac:dyDescent="0.4"/>
    <row r="26" spans="1:10" ht="18" x14ac:dyDescent="0.4">
      <c r="A26" s="25" t="s">
        <v>12</v>
      </c>
      <c r="B26" s="21"/>
      <c r="C26" s="20"/>
      <c r="D26" s="20"/>
      <c r="E26" s="20"/>
      <c r="F26" s="20"/>
      <c r="G26" s="21"/>
      <c r="H26" s="21"/>
      <c r="I26" s="21"/>
      <c r="J26" s="36"/>
    </row>
    <row r="27" spans="1:10" ht="18" x14ac:dyDescent="0.4">
      <c r="A27" s="26"/>
      <c r="B27" s="37"/>
      <c r="C27" s="22"/>
      <c r="D27" s="22"/>
      <c r="E27" s="22"/>
      <c r="F27" s="22"/>
      <c r="G27" s="37"/>
      <c r="H27" s="37"/>
      <c r="I27" s="37"/>
      <c r="J27" s="38"/>
    </row>
    <row r="28" spans="1:10" x14ac:dyDescent="0.35">
      <c r="A28" s="27"/>
      <c r="B28" s="113" t="s">
        <v>13</v>
      </c>
      <c r="C28" s="113"/>
      <c r="D28" s="39"/>
      <c r="E28" s="39"/>
      <c r="F28" s="39"/>
      <c r="G28" s="37"/>
      <c r="H28" s="37"/>
      <c r="I28" s="37"/>
      <c r="J28" s="38"/>
    </row>
    <row r="29" spans="1:10" x14ac:dyDescent="0.35">
      <c r="A29" s="27"/>
      <c r="B29" s="37"/>
      <c r="C29" s="22"/>
      <c r="D29" s="22"/>
      <c r="E29" s="22"/>
      <c r="F29" s="22"/>
      <c r="G29" s="37"/>
      <c r="H29" s="37"/>
      <c r="I29" s="37"/>
      <c r="J29" s="38"/>
    </row>
    <row r="30" spans="1:10" x14ac:dyDescent="0.35">
      <c r="A30" s="27"/>
      <c r="B30" s="37"/>
      <c r="C30" s="22"/>
      <c r="D30" s="22"/>
      <c r="E30" s="22"/>
      <c r="F30" s="22"/>
      <c r="G30" s="37"/>
      <c r="H30" s="37"/>
      <c r="I30" s="37"/>
      <c r="J30" s="38"/>
    </row>
    <row r="31" spans="1:10" x14ac:dyDescent="0.35">
      <c r="A31" s="28" t="s">
        <v>14</v>
      </c>
      <c r="B31" s="29"/>
      <c r="C31" s="109" t="s">
        <v>15</v>
      </c>
      <c r="D31" s="109"/>
      <c r="E31" s="109"/>
      <c r="F31" s="109"/>
      <c r="G31" s="109"/>
      <c r="H31" s="109"/>
      <c r="I31" s="109"/>
      <c r="J31" s="110"/>
    </row>
    <row r="32" spans="1:10" x14ac:dyDescent="0.35">
      <c r="A32" s="28"/>
      <c r="B32" s="40"/>
      <c r="C32" s="40"/>
      <c r="D32" s="40"/>
      <c r="E32" s="40"/>
      <c r="F32" s="40"/>
      <c r="G32" s="37"/>
      <c r="H32" s="37"/>
      <c r="I32" s="37"/>
      <c r="J32" s="38"/>
    </row>
    <row r="33" spans="1:10" x14ac:dyDescent="0.35">
      <c r="A33" s="28"/>
      <c r="B33" s="40"/>
      <c r="C33" s="40"/>
      <c r="D33" s="40"/>
      <c r="E33" s="40"/>
      <c r="F33" s="40"/>
      <c r="G33" s="37"/>
      <c r="H33" s="37"/>
      <c r="I33" s="37"/>
      <c r="J33" s="38"/>
    </row>
    <row r="34" spans="1:10" x14ac:dyDescent="0.35">
      <c r="A34" s="28" t="s">
        <v>16</v>
      </c>
      <c r="B34" s="29"/>
      <c r="C34" s="107"/>
      <c r="D34" s="107"/>
      <c r="E34" s="107"/>
      <c r="F34" s="107"/>
      <c r="G34" s="107"/>
      <c r="H34" s="107"/>
      <c r="I34" s="107"/>
      <c r="J34" s="108"/>
    </row>
    <row r="35" spans="1:10" x14ac:dyDescent="0.35">
      <c r="A35" s="30"/>
      <c r="B35" s="37"/>
      <c r="C35" s="37"/>
      <c r="D35" s="37"/>
      <c r="E35" s="37"/>
      <c r="F35" s="37"/>
      <c r="G35" s="37"/>
      <c r="H35" s="37"/>
      <c r="I35" s="37"/>
      <c r="J35" s="38"/>
    </row>
    <row r="36" spans="1:10" x14ac:dyDescent="0.35">
      <c r="A36" s="30"/>
      <c r="B36" s="37"/>
      <c r="C36" s="37"/>
      <c r="D36" s="37"/>
      <c r="E36" s="37"/>
      <c r="F36" s="37"/>
      <c r="G36" s="37"/>
      <c r="H36" s="37"/>
      <c r="I36" s="37"/>
      <c r="J36" s="38"/>
    </row>
    <row r="37" spans="1:10" x14ac:dyDescent="0.35">
      <c r="A37" s="28" t="s">
        <v>17</v>
      </c>
      <c r="B37" s="29"/>
      <c r="C37" s="106"/>
      <c r="D37" s="107"/>
      <c r="E37" s="107"/>
      <c r="F37" s="107"/>
      <c r="G37" s="107"/>
      <c r="H37" s="107"/>
      <c r="I37" s="107"/>
      <c r="J37" s="108"/>
    </row>
    <row r="38" spans="1:10" ht="15" thickBot="1" x14ac:dyDescent="0.4">
      <c r="A38" s="31"/>
      <c r="B38" s="32"/>
      <c r="C38" s="33"/>
      <c r="D38" s="33"/>
      <c r="E38" s="33"/>
      <c r="F38" s="33"/>
      <c r="G38" s="32"/>
      <c r="H38" s="32"/>
      <c r="I38" s="32"/>
      <c r="J38" s="41"/>
    </row>
  </sheetData>
  <sheetProtection algorithmName="SHA-512" hashValue="ArP75YfQHCa6Eve04bBw2+bL031vKXJ/sYfj2x7RjEhDQUgwSX3cLiYpRDDdcQQKumLlkaO4VefD20rKUQ+fHQ==" saltValue="sD8Jnu/QypAaOkiUC3quJw==" spinCount="100000" sheet="1" objects="1" scenarios="1"/>
  <mergeCells count="13">
    <mergeCell ref="C37:J37"/>
    <mergeCell ref="C31:J31"/>
    <mergeCell ref="H9:J9"/>
    <mergeCell ref="H12:J12"/>
    <mergeCell ref="H13:J13"/>
    <mergeCell ref="B28:C28"/>
    <mergeCell ref="C34:J34"/>
    <mergeCell ref="H16:J16"/>
    <mergeCell ref="H17:J17"/>
    <mergeCell ref="H18:J18"/>
    <mergeCell ref="H19:J19"/>
    <mergeCell ref="H20:J20"/>
    <mergeCell ref="H21:J21"/>
  </mergeCells>
  <conditionalFormatting sqref="D23">
    <cfRule type="cellIs" dxfId="7" priority="5" operator="lessThan">
      <formula>-1</formula>
    </cfRule>
  </conditionalFormatting>
  <conditionalFormatting sqref="D9:F9 D12:F13">
    <cfRule type="cellIs" dxfId="6" priority="8" operator="lessThan">
      <formula>-1</formula>
    </cfRule>
  </conditionalFormatting>
  <conditionalFormatting sqref="D15:F21">
    <cfRule type="cellIs" dxfId="5" priority="1" operator="lessThan">
      <formula>-1</formula>
    </cfRule>
  </conditionalFormatting>
  <conditionalFormatting sqref="F23">
    <cfRule type="cellIs" dxfId="4" priority="4" operator="lessThan">
      <formula>-1</formula>
    </cfRule>
  </conditionalFormatting>
  <conditionalFormatting sqref="I9 I12:I13">
    <cfRule type="cellIs" dxfId="3" priority="6" operator="lessThan">
      <formula>-1</formula>
    </cfRule>
  </conditionalFormatting>
  <conditionalFormatting sqref="I16:I21">
    <cfRule type="cellIs" dxfId="2" priority="3" operator="lessThan">
      <formula>-1</formula>
    </cfRule>
  </conditionalFormatting>
  <pageMargins left="0.7" right="0.7" top="0.75" bottom="0.75" header="0.3" footer="0.3"/>
  <headerFooter>
    <oddFooter>&amp;C_x000D_&amp;1#&amp;"Aptos"&amp;10&amp;K000000 OFFICIAL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83B327-32C0-4980-91F9-BE64675736B7}">
          <x14:formula1>
            <xm:f>Lookup!$C$2:$C$188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EB24-886A-4C54-956B-096CA9736EEF}">
  <dimension ref="A3:V6"/>
  <sheetViews>
    <sheetView workbookViewId="0">
      <selection activeCell="M6" activeCellId="1" sqref="V6 M6"/>
    </sheetView>
  </sheetViews>
  <sheetFormatPr defaultRowHeight="14.5" x14ac:dyDescent="0.35"/>
  <sheetData>
    <row r="3" spans="1:22" ht="15.5" x14ac:dyDescent="0.35">
      <c r="A3" s="118" t="s">
        <v>27</v>
      </c>
      <c r="B3" s="119"/>
      <c r="C3" s="119"/>
      <c r="D3" s="114" t="s">
        <v>18</v>
      </c>
      <c r="E3" s="115"/>
      <c r="F3" s="115"/>
      <c r="G3" s="115"/>
      <c r="H3" s="70"/>
      <c r="I3" s="70"/>
      <c r="J3" s="70"/>
      <c r="K3" s="70"/>
      <c r="L3" s="70"/>
      <c r="M3" s="70"/>
      <c r="N3" s="116" t="s">
        <v>19</v>
      </c>
      <c r="O3" s="117"/>
      <c r="P3" s="117"/>
      <c r="Q3" s="117"/>
    </row>
    <row r="4" spans="1:22" ht="108.5" x14ac:dyDescent="0.35">
      <c r="A4" s="56" t="s">
        <v>23</v>
      </c>
      <c r="B4" s="56" t="s">
        <v>1</v>
      </c>
      <c r="C4" s="56" t="s">
        <v>24</v>
      </c>
      <c r="D4" s="51" t="s">
        <v>20</v>
      </c>
      <c r="E4" s="51" t="s">
        <v>21</v>
      </c>
      <c r="F4" s="51" t="s">
        <v>22</v>
      </c>
      <c r="G4" s="51" t="s">
        <v>11</v>
      </c>
      <c r="H4" s="51" t="s">
        <v>405</v>
      </c>
      <c r="I4" s="51" t="s">
        <v>411</v>
      </c>
      <c r="J4" s="51" t="s">
        <v>412</v>
      </c>
      <c r="K4" s="51" t="s">
        <v>413</v>
      </c>
      <c r="L4" s="51" t="s">
        <v>414</v>
      </c>
      <c r="M4" s="51" t="s">
        <v>415</v>
      </c>
      <c r="N4" s="52" t="s">
        <v>20</v>
      </c>
      <c r="O4" s="52" t="s">
        <v>21</v>
      </c>
      <c r="P4" s="52" t="s">
        <v>22</v>
      </c>
      <c r="Q4" s="52" t="s">
        <v>11</v>
      </c>
      <c r="R4" s="52" t="s">
        <v>405</v>
      </c>
      <c r="S4" s="52" t="s">
        <v>416</v>
      </c>
      <c r="T4" s="52" t="s">
        <v>413</v>
      </c>
      <c r="U4" s="52" t="s">
        <v>414</v>
      </c>
      <c r="V4" s="52" t="s">
        <v>415</v>
      </c>
    </row>
    <row r="5" spans="1:22" ht="15.5" x14ac:dyDescent="0.35">
      <c r="A5" s="57"/>
      <c r="B5" s="57"/>
      <c r="C5" s="57"/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  <c r="O5" s="54"/>
      <c r="P5" s="54"/>
      <c r="Q5" s="54"/>
      <c r="R5" s="54"/>
      <c r="S5" s="54"/>
      <c r="T5" s="54"/>
      <c r="U5" s="54"/>
      <c r="V5" s="54"/>
    </row>
    <row r="6" spans="1:22" ht="31" x14ac:dyDescent="0.35">
      <c r="A6" s="58" t="str">
        <f>'Bank Reconciliation 31March2026'!B3</f>
        <v>-</v>
      </c>
      <c r="B6" s="58" t="str">
        <f>'Bank Reconciliation 31March2026'!B4</f>
        <v>Select School</v>
      </c>
      <c r="C6" s="58" t="s">
        <v>26</v>
      </c>
      <c r="D6" s="55">
        <f>'Bank Reconciliation 31March2026'!D9</f>
        <v>0</v>
      </c>
      <c r="E6" s="55">
        <f>'Bank Reconciliation 31March2026'!D12</f>
        <v>0</v>
      </c>
      <c r="F6" s="55">
        <f>'Bank Reconciliation 31March2026'!D13</f>
        <v>0</v>
      </c>
      <c r="G6" s="55">
        <f>D6-E6+F6</f>
        <v>0</v>
      </c>
      <c r="H6" s="55">
        <f>'Bank Reconciliation 31March2026'!D17</f>
        <v>0</v>
      </c>
      <c r="I6" s="55">
        <f>'Bank Reconciliation 31March2026'!D18</f>
        <v>0</v>
      </c>
      <c r="J6" s="55">
        <f>'Bank Reconciliation 31March2026'!D19</f>
        <v>0</v>
      </c>
      <c r="K6" s="55">
        <f>'Bank Reconciliation 31March2026'!D20</f>
        <v>0</v>
      </c>
      <c r="L6" s="55">
        <f>'Bank Reconciliation 31March2026'!D21</f>
        <v>0</v>
      </c>
      <c r="M6" s="55">
        <f>SUM(G6:L6)</f>
        <v>0</v>
      </c>
      <c r="N6" s="55">
        <f>'Bank Reconciliation 31March2026'!F9</f>
        <v>0</v>
      </c>
      <c r="O6" s="55">
        <f>'Bank Reconciliation 31March2026'!F12</f>
        <v>0</v>
      </c>
      <c r="P6" s="55">
        <f>'Bank Reconciliation 31March2026'!F13</f>
        <v>0</v>
      </c>
      <c r="Q6" s="55">
        <f>N6-O6+P6</f>
        <v>0</v>
      </c>
      <c r="R6" s="55"/>
      <c r="S6" s="55"/>
      <c r="T6" s="55"/>
      <c r="U6" s="55">
        <f>'Bank Reconciliation 31March2026'!F21</f>
        <v>0</v>
      </c>
      <c r="V6" s="55">
        <f>SUM(Q6:U6)</f>
        <v>0</v>
      </c>
    </row>
  </sheetData>
  <mergeCells count="3">
    <mergeCell ref="D3:G3"/>
    <mergeCell ref="N3:Q3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80F51-9C59-4CFC-AD14-7D4BFC7EA2F0}">
  <sheetPr>
    <tabColor rgb="FFFF0000"/>
  </sheetPr>
  <dimension ref="A1:AA209"/>
  <sheetViews>
    <sheetView topLeftCell="D1" zoomScale="80" zoomScaleNormal="80" workbookViewId="0">
      <selection activeCell="V210" sqref="V210"/>
    </sheetView>
  </sheetViews>
  <sheetFormatPr defaultRowHeight="14.5" x14ac:dyDescent="0.35"/>
  <cols>
    <col min="1" max="1" width="5.453125" bestFit="1" customWidth="1"/>
    <col min="2" max="2" width="7.7265625" bestFit="1" customWidth="1"/>
    <col min="3" max="3" width="7.54296875" bestFit="1" customWidth="1"/>
    <col min="4" max="4" width="37.26953125" customWidth="1"/>
    <col min="5" max="5" width="19" customWidth="1"/>
    <col min="6" max="7" width="15.1796875" customWidth="1"/>
    <col min="8" max="8" width="3.54296875" customWidth="1"/>
    <col min="9" max="11" width="16.7265625" bestFit="1" customWidth="1"/>
    <col min="12" max="12" width="3.54296875" customWidth="1"/>
    <col min="13" max="13" width="14.26953125" customWidth="1"/>
    <col min="14" max="14" width="3.54296875" customWidth="1"/>
    <col min="15" max="16" width="12.1796875" customWidth="1"/>
    <col min="17" max="17" width="13" bestFit="1" customWidth="1"/>
    <col min="18" max="25" width="12.1796875" customWidth="1"/>
    <col min="26" max="26" width="13.453125" bestFit="1" customWidth="1"/>
    <col min="27" max="27" width="15" customWidth="1"/>
  </cols>
  <sheetData>
    <row r="1" spans="1:27" x14ac:dyDescent="0.35">
      <c r="A1" s="75" t="s">
        <v>417</v>
      </c>
    </row>
    <row r="2" spans="1:27" ht="39" customHeight="1" x14ac:dyDescent="0.35">
      <c r="N2" s="76" t="s">
        <v>418</v>
      </c>
      <c r="O2" s="77" t="s">
        <v>419</v>
      </c>
      <c r="P2" s="77" t="s">
        <v>420</v>
      </c>
      <c r="Q2" s="77" t="s">
        <v>421</v>
      </c>
      <c r="R2" s="77" t="s">
        <v>422</v>
      </c>
      <c r="S2" s="78"/>
      <c r="T2" s="78"/>
      <c r="U2" s="78"/>
      <c r="V2" s="78"/>
      <c r="W2" s="78"/>
      <c r="X2" s="78"/>
      <c r="Y2" s="78"/>
      <c r="Z2" s="78"/>
      <c r="AA2" s="78"/>
    </row>
    <row r="3" spans="1:27" ht="58.5" thickBot="1" x14ac:dyDescent="0.4">
      <c r="M3" s="79" t="s">
        <v>423</v>
      </c>
      <c r="O3" s="80" t="s">
        <v>424</v>
      </c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2"/>
    </row>
    <row r="4" spans="1:27" ht="43.5" x14ac:dyDescent="0.35">
      <c r="A4" s="83" t="s">
        <v>425</v>
      </c>
      <c r="B4" s="84" t="s">
        <v>28</v>
      </c>
      <c r="C4" s="84" t="s">
        <v>25</v>
      </c>
      <c r="D4" s="84" t="s">
        <v>426</v>
      </c>
      <c r="E4" s="84" t="s">
        <v>427</v>
      </c>
      <c r="F4" s="84" t="s">
        <v>428</v>
      </c>
      <c r="G4" s="85" t="s">
        <v>429</v>
      </c>
      <c r="I4" s="86" t="s">
        <v>430</v>
      </c>
      <c r="J4" s="86" t="s">
        <v>431</v>
      </c>
      <c r="K4" s="86" t="s">
        <v>432</v>
      </c>
      <c r="M4" s="86" t="s">
        <v>433</v>
      </c>
      <c r="O4" s="87">
        <v>45748</v>
      </c>
      <c r="P4" s="87">
        <v>45778</v>
      </c>
      <c r="Q4" s="87">
        <v>45809</v>
      </c>
      <c r="R4" s="87">
        <v>45839</v>
      </c>
      <c r="S4" s="87">
        <v>45870</v>
      </c>
      <c r="T4" s="87">
        <v>45901</v>
      </c>
      <c r="U4" s="87">
        <v>45931</v>
      </c>
      <c r="V4" s="87">
        <v>45962</v>
      </c>
      <c r="W4" s="87">
        <v>45992</v>
      </c>
      <c r="X4" s="87">
        <v>46023</v>
      </c>
      <c r="Y4" s="87">
        <v>46054</v>
      </c>
      <c r="Z4" s="87">
        <v>46082</v>
      </c>
      <c r="AA4" s="87" t="s">
        <v>434</v>
      </c>
    </row>
    <row r="5" spans="1:27" x14ac:dyDescent="0.35">
      <c r="A5" s="88">
        <v>1027</v>
      </c>
      <c r="B5" s="89">
        <v>103140</v>
      </c>
      <c r="C5" s="89" t="s">
        <v>29</v>
      </c>
      <c r="D5" s="89" t="s">
        <v>30</v>
      </c>
      <c r="E5" s="90" t="s">
        <v>435</v>
      </c>
      <c r="F5" s="90" t="s">
        <v>436</v>
      </c>
      <c r="G5" s="91" t="s">
        <v>437</v>
      </c>
      <c r="I5" s="92">
        <v>311817.20999999996</v>
      </c>
      <c r="J5" s="92">
        <v>4145.2700000000004</v>
      </c>
      <c r="K5" s="92">
        <f>I5+J5</f>
        <v>315962.48</v>
      </c>
      <c r="M5" s="92"/>
      <c r="O5" s="92">
        <v>0</v>
      </c>
      <c r="P5" s="92">
        <v>0</v>
      </c>
      <c r="Q5" s="92">
        <v>0</v>
      </c>
      <c r="R5" s="92">
        <v>0</v>
      </c>
      <c r="S5" s="92"/>
      <c r="T5" s="92"/>
      <c r="U5" s="92"/>
      <c r="V5" s="92"/>
      <c r="W5" s="92"/>
      <c r="X5" s="92"/>
      <c r="Y5" s="92"/>
      <c r="Z5" s="92"/>
      <c r="AA5" s="92">
        <f>(-M5)+SUM(O5:Z5)</f>
        <v>0</v>
      </c>
    </row>
    <row r="6" spans="1:27" x14ac:dyDescent="0.35">
      <c r="A6" s="93">
        <v>2010</v>
      </c>
      <c r="B6" s="64">
        <v>103159</v>
      </c>
      <c r="C6" s="64" t="s">
        <v>31</v>
      </c>
      <c r="D6" s="64" t="s">
        <v>32</v>
      </c>
      <c r="E6" s="90" t="s">
        <v>438</v>
      </c>
      <c r="F6" s="90" t="s">
        <v>436</v>
      </c>
      <c r="G6" s="91">
        <v>0</v>
      </c>
      <c r="I6" s="92">
        <v>543637.66999999958</v>
      </c>
      <c r="J6" s="92">
        <v>145977.87</v>
      </c>
      <c r="K6" s="92">
        <f t="shared" ref="K6:K69" si="0">I6+J6</f>
        <v>689615.53999999957</v>
      </c>
      <c r="M6" s="92"/>
      <c r="O6" s="92">
        <v>0</v>
      </c>
      <c r="P6" s="92">
        <v>0</v>
      </c>
      <c r="Q6" s="92">
        <v>0</v>
      </c>
      <c r="R6" s="92">
        <v>0</v>
      </c>
      <c r="S6" s="92"/>
      <c r="T6" s="92"/>
      <c r="U6" s="92"/>
      <c r="V6" s="92"/>
      <c r="W6" s="92"/>
      <c r="X6" s="92"/>
      <c r="Y6" s="92"/>
      <c r="Z6" s="92"/>
      <c r="AA6" s="92">
        <f t="shared" ref="AA6:AA69" si="1">(-M6)+SUM(O6:Z6)</f>
        <v>0</v>
      </c>
    </row>
    <row r="7" spans="1:27" x14ac:dyDescent="0.35">
      <c r="A7" s="93">
        <v>5949</v>
      </c>
      <c r="B7" s="64">
        <v>131465</v>
      </c>
      <c r="C7" s="64" t="s">
        <v>33</v>
      </c>
      <c r="D7" s="64" t="s">
        <v>34</v>
      </c>
      <c r="E7" s="90" t="s">
        <v>438</v>
      </c>
      <c r="F7" s="90" t="s">
        <v>436</v>
      </c>
      <c r="G7" s="91" t="s">
        <v>439</v>
      </c>
      <c r="I7" s="92">
        <v>1036768.3400000057</v>
      </c>
      <c r="J7" s="92">
        <v>11065</v>
      </c>
      <c r="K7" s="92">
        <f t="shared" si="0"/>
        <v>1047833.3400000057</v>
      </c>
      <c r="M7" s="92"/>
      <c r="O7" s="92">
        <v>0</v>
      </c>
      <c r="P7" s="92">
        <v>0</v>
      </c>
      <c r="Q7" s="92">
        <v>0</v>
      </c>
      <c r="R7" s="92">
        <v>0</v>
      </c>
      <c r="S7" s="92"/>
      <c r="T7" s="92"/>
      <c r="U7" s="92"/>
      <c r="V7" s="92"/>
      <c r="W7" s="92"/>
      <c r="X7" s="92"/>
      <c r="Y7" s="92"/>
      <c r="Z7" s="92"/>
      <c r="AA7" s="92">
        <f t="shared" si="1"/>
        <v>0</v>
      </c>
    </row>
    <row r="8" spans="1:27" x14ac:dyDescent="0.35">
      <c r="A8" s="93">
        <v>1017</v>
      </c>
      <c r="B8" s="64">
        <v>103130</v>
      </c>
      <c r="C8" s="64" t="s">
        <v>35</v>
      </c>
      <c r="D8" s="64" t="s">
        <v>36</v>
      </c>
      <c r="E8" s="90" t="s">
        <v>435</v>
      </c>
      <c r="F8" s="90" t="s">
        <v>436</v>
      </c>
      <c r="G8" s="91">
        <v>0</v>
      </c>
      <c r="I8" s="92">
        <v>33765.819999999803</v>
      </c>
      <c r="J8" s="92">
        <v>11243.269999999995</v>
      </c>
      <c r="K8" s="92">
        <f t="shared" si="0"/>
        <v>45009.0899999998</v>
      </c>
      <c r="M8" s="92"/>
      <c r="O8" s="92">
        <v>0</v>
      </c>
      <c r="P8" s="92">
        <v>0</v>
      </c>
      <c r="Q8" s="92">
        <v>0</v>
      </c>
      <c r="R8" s="92">
        <v>0</v>
      </c>
      <c r="S8" s="92"/>
      <c r="T8" s="92"/>
      <c r="U8" s="92"/>
      <c r="V8" s="92"/>
      <c r="W8" s="92"/>
      <c r="X8" s="92"/>
      <c r="Y8" s="92"/>
      <c r="Z8" s="92"/>
      <c r="AA8" s="92">
        <f t="shared" si="1"/>
        <v>0</v>
      </c>
    </row>
    <row r="9" spans="1:27" x14ac:dyDescent="0.35">
      <c r="A9" s="93">
        <v>2153</v>
      </c>
      <c r="B9" s="64">
        <v>103243</v>
      </c>
      <c r="C9" s="64" t="s">
        <v>37</v>
      </c>
      <c r="D9" s="64" t="s">
        <v>38</v>
      </c>
      <c r="E9" s="90" t="s">
        <v>438</v>
      </c>
      <c r="F9" s="90" t="s">
        <v>436</v>
      </c>
      <c r="G9" s="91" t="s">
        <v>439</v>
      </c>
      <c r="I9" s="92">
        <v>458200.9799999987</v>
      </c>
      <c r="J9" s="92">
        <v>17202.5</v>
      </c>
      <c r="K9" s="92">
        <f t="shared" si="0"/>
        <v>475403.4799999987</v>
      </c>
      <c r="M9" s="92"/>
      <c r="O9" s="92">
        <v>0</v>
      </c>
      <c r="P9" s="92">
        <v>0</v>
      </c>
      <c r="Q9" s="92">
        <v>0</v>
      </c>
      <c r="R9" s="92">
        <v>0</v>
      </c>
      <c r="S9" s="92"/>
      <c r="T9" s="92"/>
      <c r="U9" s="92"/>
      <c r="V9" s="92"/>
      <c r="W9" s="92"/>
      <c r="X9" s="92"/>
      <c r="Y9" s="92"/>
      <c r="Z9" s="92"/>
      <c r="AA9" s="92">
        <f t="shared" si="1"/>
        <v>0</v>
      </c>
    </row>
    <row r="10" spans="1:27" x14ac:dyDescent="0.35">
      <c r="A10" s="93">
        <v>2062</v>
      </c>
      <c r="B10" s="64">
        <v>103192</v>
      </c>
      <c r="C10" s="64" t="s">
        <v>39</v>
      </c>
      <c r="D10" s="64" t="s">
        <v>40</v>
      </c>
      <c r="E10" s="90" t="s">
        <v>438</v>
      </c>
      <c r="F10" s="90" t="s">
        <v>436</v>
      </c>
      <c r="G10" s="91" t="s">
        <v>439</v>
      </c>
      <c r="I10" s="92">
        <v>405486.94000000099</v>
      </c>
      <c r="J10" s="92">
        <v>25844.01</v>
      </c>
      <c r="K10" s="92">
        <f t="shared" si="0"/>
        <v>431330.950000001</v>
      </c>
      <c r="M10" s="92"/>
      <c r="O10" s="92">
        <v>0</v>
      </c>
      <c r="P10" s="92">
        <v>0</v>
      </c>
      <c r="Q10" s="92">
        <v>0</v>
      </c>
      <c r="R10" s="92">
        <v>0</v>
      </c>
      <c r="S10" s="92"/>
      <c r="T10" s="92"/>
      <c r="U10" s="92"/>
      <c r="V10" s="92"/>
      <c r="W10" s="92"/>
      <c r="X10" s="92"/>
      <c r="Y10" s="92"/>
      <c r="Z10" s="92"/>
      <c r="AA10" s="92">
        <f t="shared" si="1"/>
        <v>0</v>
      </c>
    </row>
    <row r="11" spans="1:27" x14ac:dyDescent="0.35">
      <c r="A11" s="93">
        <v>2479</v>
      </c>
      <c r="B11" s="64">
        <v>132074</v>
      </c>
      <c r="C11" s="64" t="s">
        <v>41</v>
      </c>
      <c r="D11" s="64" t="s">
        <v>42</v>
      </c>
      <c r="E11" s="90" t="s">
        <v>438</v>
      </c>
      <c r="F11" s="90" t="s">
        <v>436</v>
      </c>
      <c r="G11" s="91" t="s">
        <v>439</v>
      </c>
      <c r="I11" s="92">
        <v>105093.84999999334</v>
      </c>
      <c r="J11" s="92">
        <v>26835.650000000005</v>
      </c>
      <c r="K11" s="92">
        <f t="shared" si="0"/>
        <v>131929.49999999334</v>
      </c>
      <c r="M11" s="92"/>
      <c r="O11" s="92">
        <v>0</v>
      </c>
      <c r="P11" s="92">
        <v>0</v>
      </c>
      <c r="Q11" s="92">
        <v>0</v>
      </c>
      <c r="R11" s="92">
        <v>0</v>
      </c>
      <c r="S11" s="92"/>
      <c r="T11" s="92"/>
      <c r="U11" s="92"/>
      <c r="V11" s="92"/>
      <c r="W11" s="92"/>
      <c r="X11" s="92"/>
      <c r="Y11" s="92"/>
      <c r="Z11" s="92"/>
      <c r="AA11" s="92">
        <f t="shared" si="1"/>
        <v>0</v>
      </c>
    </row>
    <row r="12" spans="1:27" x14ac:dyDescent="0.35">
      <c r="A12" s="93">
        <v>2300</v>
      </c>
      <c r="B12" s="64">
        <v>103324</v>
      </c>
      <c r="C12" s="64" t="s">
        <v>43</v>
      </c>
      <c r="D12" s="64" t="s">
        <v>44</v>
      </c>
      <c r="E12" s="90" t="s">
        <v>438</v>
      </c>
      <c r="F12" s="90" t="s">
        <v>436</v>
      </c>
      <c r="G12" s="91">
        <v>0</v>
      </c>
      <c r="I12" s="92">
        <v>257409.12000000023</v>
      </c>
      <c r="J12" s="92">
        <v>57514.54</v>
      </c>
      <c r="K12" s="92">
        <f t="shared" si="0"/>
        <v>314923.66000000021</v>
      </c>
      <c r="M12" s="92"/>
      <c r="O12" s="92">
        <v>0</v>
      </c>
      <c r="P12" s="92">
        <v>0</v>
      </c>
      <c r="Q12" s="92">
        <v>0</v>
      </c>
      <c r="R12" s="92">
        <v>0</v>
      </c>
      <c r="S12" s="92"/>
      <c r="T12" s="92"/>
      <c r="U12" s="92"/>
      <c r="V12" s="92"/>
      <c r="W12" s="92"/>
      <c r="X12" s="92"/>
      <c r="Y12" s="92"/>
      <c r="Z12" s="92"/>
      <c r="AA12" s="92">
        <f t="shared" si="1"/>
        <v>0</v>
      </c>
    </row>
    <row r="13" spans="1:27" x14ac:dyDescent="0.35">
      <c r="A13" s="93">
        <v>7016</v>
      </c>
      <c r="B13" s="64">
        <v>103606</v>
      </c>
      <c r="C13" s="64" t="s">
        <v>45</v>
      </c>
      <c r="D13" s="64" t="s">
        <v>46</v>
      </c>
      <c r="E13" s="90" t="s">
        <v>440</v>
      </c>
      <c r="F13" s="90" t="s">
        <v>436</v>
      </c>
      <c r="G13" s="91">
        <v>0</v>
      </c>
      <c r="I13" s="92">
        <v>375429</v>
      </c>
      <c r="J13" s="92">
        <v>70303</v>
      </c>
      <c r="K13" s="92">
        <f t="shared" si="0"/>
        <v>445732</v>
      </c>
      <c r="M13" s="92"/>
      <c r="O13" s="92">
        <v>0</v>
      </c>
      <c r="P13" s="92">
        <v>0</v>
      </c>
      <c r="Q13" s="92">
        <v>0</v>
      </c>
      <c r="R13" s="92">
        <v>0</v>
      </c>
      <c r="S13" s="92"/>
      <c r="T13" s="92"/>
      <c r="U13" s="92"/>
      <c r="V13" s="92"/>
      <c r="W13" s="92"/>
      <c r="X13" s="92"/>
      <c r="Y13" s="92"/>
      <c r="Z13" s="92"/>
      <c r="AA13" s="92">
        <f t="shared" si="1"/>
        <v>0</v>
      </c>
    </row>
    <row r="14" spans="1:27" x14ac:dyDescent="0.35">
      <c r="A14" s="93">
        <v>2017</v>
      </c>
      <c r="B14" s="64">
        <v>103164</v>
      </c>
      <c r="C14" s="64" t="s">
        <v>47</v>
      </c>
      <c r="D14" s="64" t="s">
        <v>48</v>
      </c>
      <c r="E14" s="90" t="s">
        <v>438</v>
      </c>
      <c r="F14" s="90" t="s">
        <v>436</v>
      </c>
      <c r="G14" s="91" t="s">
        <v>439</v>
      </c>
      <c r="I14" s="92">
        <v>-100361.40999999945</v>
      </c>
      <c r="J14" s="92">
        <v>13294.82</v>
      </c>
      <c r="K14" s="92">
        <f t="shared" si="0"/>
        <v>-87066.589999999444</v>
      </c>
      <c r="M14" s="92"/>
      <c r="O14" s="92">
        <v>0</v>
      </c>
      <c r="P14" s="92">
        <v>0</v>
      </c>
      <c r="Q14" s="92">
        <v>0</v>
      </c>
      <c r="R14" s="92">
        <v>0</v>
      </c>
      <c r="S14" s="92"/>
      <c r="T14" s="92"/>
      <c r="U14" s="92"/>
      <c r="V14" s="92"/>
      <c r="W14" s="92"/>
      <c r="X14" s="92"/>
      <c r="Y14" s="92"/>
      <c r="Z14" s="92"/>
      <c r="AA14" s="92">
        <f t="shared" si="1"/>
        <v>0</v>
      </c>
    </row>
    <row r="15" spans="1:27" x14ac:dyDescent="0.35">
      <c r="A15" s="93">
        <v>2016</v>
      </c>
      <c r="B15" s="64">
        <v>103163</v>
      </c>
      <c r="C15" s="64" t="s">
        <v>49</v>
      </c>
      <c r="D15" s="64" t="s">
        <v>50</v>
      </c>
      <c r="E15" s="90" t="s">
        <v>438</v>
      </c>
      <c r="F15" s="90" t="s">
        <v>436</v>
      </c>
      <c r="G15" s="91" t="s">
        <v>439</v>
      </c>
      <c r="I15" s="92">
        <v>154984</v>
      </c>
      <c r="J15" s="92">
        <v>8039</v>
      </c>
      <c r="K15" s="92">
        <f t="shared" si="0"/>
        <v>163023</v>
      </c>
      <c r="M15" s="92"/>
      <c r="O15" s="92">
        <v>0</v>
      </c>
      <c r="P15" s="92">
        <v>0</v>
      </c>
      <c r="Q15" s="92">
        <v>0</v>
      </c>
      <c r="R15" s="92">
        <v>0</v>
      </c>
      <c r="S15" s="92"/>
      <c r="T15" s="92"/>
      <c r="U15" s="92"/>
      <c r="V15" s="92"/>
      <c r="W15" s="92"/>
      <c r="X15" s="92"/>
      <c r="Y15" s="92"/>
      <c r="Z15" s="92"/>
      <c r="AA15" s="92">
        <f t="shared" si="1"/>
        <v>0</v>
      </c>
    </row>
    <row r="16" spans="1:27" x14ac:dyDescent="0.35">
      <c r="A16" s="93">
        <v>2239</v>
      </c>
      <c r="B16" s="64">
        <v>103289</v>
      </c>
      <c r="C16" s="64" t="s">
        <v>51</v>
      </c>
      <c r="D16" s="64" t="s">
        <v>52</v>
      </c>
      <c r="E16" s="90" t="s">
        <v>438</v>
      </c>
      <c r="F16" s="90" t="s">
        <v>436</v>
      </c>
      <c r="G16" s="91" t="s">
        <v>439</v>
      </c>
      <c r="I16" s="92">
        <v>4803.1600000000617</v>
      </c>
      <c r="J16" s="92">
        <v>8871.6699999999983</v>
      </c>
      <c r="K16" s="92">
        <f t="shared" si="0"/>
        <v>13674.83000000006</v>
      </c>
      <c r="M16" s="92"/>
      <c r="O16" s="92">
        <v>0</v>
      </c>
      <c r="P16" s="92">
        <v>0</v>
      </c>
      <c r="Q16" s="92">
        <v>0</v>
      </c>
      <c r="R16" s="92">
        <v>0</v>
      </c>
      <c r="S16" s="92"/>
      <c r="T16" s="92"/>
      <c r="U16" s="92"/>
      <c r="V16" s="92"/>
      <c r="W16" s="92"/>
      <c r="X16" s="92"/>
      <c r="Y16" s="92"/>
      <c r="Z16" s="92"/>
      <c r="AA16" s="92">
        <f t="shared" si="1"/>
        <v>0</v>
      </c>
    </row>
    <row r="17" spans="1:27" x14ac:dyDescent="0.35">
      <c r="A17" s="93">
        <v>2241</v>
      </c>
      <c r="B17" s="64">
        <v>103291</v>
      </c>
      <c r="C17" s="64" t="s">
        <v>53</v>
      </c>
      <c r="D17" s="64" t="s">
        <v>54</v>
      </c>
      <c r="E17" s="90" t="s">
        <v>438</v>
      </c>
      <c r="F17" s="90" t="s">
        <v>436</v>
      </c>
      <c r="G17" s="91" t="s">
        <v>437</v>
      </c>
      <c r="I17" s="92">
        <v>-58421.729999999807</v>
      </c>
      <c r="J17" s="92">
        <v>12725.869999999999</v>
      </c>
      <c r="K17" s="92">
        <f t="shared" si="0"/>
        <v>-45695.859999999811</v>
      </c>
      <c r="M17" s="92"/>
      <c r="O17" s="92">
        <v>0</v>
      </c>
      <c r="P17" s="92">
        <v>0</v>
      </c>
      <c r="Q17" s="94">
        <v>58421.73</v>
      </c>
      <c r="R17" s="92">
        <v>280000</v>
      </c>
      <c r="S17" s="92"/>
      <c r="T17" s="92"/>
      <c r="U17" s="92"/>
      <c r="V17" s="92"/>
      <c r="W17" s="92"/>
      <c r="X17" s="92"/>
      <c r="Y17" s="92"/>
      <c r="Z17" s="92"/>
      <c r="AA17" s="92">
        <f t="shared" si="1"/>
        <v>338421.73</v>
      </c>
    </row>
    <row r="18" spans="1:27" x14ac:dyDescent="0.35">
      <c r="A18" s="93">
        <v>5413</v>
      </c>
      <c r="B18" s="64">
        <v>103560</v>
      </c>
      <c r="C18" s="64" t="s">
        <v>55</v>
      </c>
      <c r="D18" s="64" t="s">
        <v>56</v>
      </c>
      <c r="E18" s="90" t="s">
        <v>441</v>
      </c>
      <c r="F18" s="90" t="s">
        <v>436</v>
      </c>
      <c r="G18" s="91">
        <v>0</v>
      </c>
      <c r="I18" s="92">
        <v>248128.38000000076</v>
      </c>
      <c r="J18" s="92">
        <v>0</v>
      </c>
      <c r="K18" s="92">
        <f t="shared" si="0"/>
        <v>248128.38000000076</v>
      </c>
      <c r="M18" s="92"/>
      <c r="O18" s="92">
        <v>0</v>
      </c>
      <c r="P18" s="92">
        <v>0</v>
      </c>
      <c r="Q18" s="92">
        <v>0</v>
      </c>
      <c r="R18" s="92">
        <v>0</v>
      </c>
      <c r="S18" s="92"/>
      <c r="T18" s="92"/>
      <c r="U18" s="92"/>
      <c r="V18" s="92"/>
      <c r="W18" s="92"/>
      <c r="X18" s="92"/>
      <c r="Y18" s="92"/>
      <c r="Z18" s="92"/>
      <c r="AA18" s="92">
        <f t="shared" si="1"/>
        <v>0</v>
      </c>
    </row>
    <row r="19" spans="1:27" x14ac:dyDescent="0.35">
      <c r="A19" s="93">
        <v>1025</v>
      </c>
      <c r="B19" s="64">
        <v>103138</v>
      </c>
      <c r="C19" s="64" t="s">
        <v>57</v>
      </c>
      <c r="D19" s="64" t="s">
        <v>58</v>
      </c>
      <c r="E19" s="90" t="s">
        <v>435</v>
      </c>
      <c r="F19" s="90" t="s">
        <v>436</v>
      </c>
      <c r="G19" s="91" t="s">
        <v>439</v>
      </c>
      <c r="I19" s="92">
        <v>636711.52000000025</v>
      </c>
      <c r="J19" s="92">
        <v>27676.25</v>
      </c>
      <c r="K19" s="92">
        <f t="shared" si="0"/>
        <v>664387.77000000025</v>
      </c>
      <c r="M19" s="92"/>
      <c r="O19" s="92">
        <v>0</v>
      </c>
      <c r="P19" s="92">
        <v>0</v>
      </c>
      <c r="Q19" s="92">
        <v>0</v>
      </c>
      <c r="R19" s="92">
        <v>0</v>
      </c>
      <c r="S19" s="92"/>
      <c r="T19" s="92"/>
      <c r="U19" s="92"/>
      <c r="V19" s="92"/>
      <c r="W19" s="92"/>
      <c r="X19" s="92"/>
      <c r="Y19" s="92"/>
      <c r="Z19" s="92"/>
      <c r="AA19" s="92">
        <f t="shared" si="1"/>
        <v>0</v>
      </c>
    </row>
    <row r="20" spans="1:27" x14ac:dyDescent="0.35">
      <c r="A20" s="93">
        <v>2402</v>
      </c>
      <c r="B20" s="64">
        <v>103342</v>
      </c>
      <c r="C20" s="64" t="s">
        <v>59</v>
      </c>
      <c r="D20" s="64" t="s">
        <v>60</v>
      </c>
      <c r="E20" s="90" t="s">
        <v>438</v>
      </c>
      <c r="F20" s="90" t="s">
        <v>436</v>
      </c>
      <c r="G20" s="91">
        <v>0</v>
      </c>
      <c r="I20" s="92">
        <v>-86751.580000000249</v>
      </c>
      <c r="J20" s="92">
        <v>56294.36</v>
      </c>
      <c r="K20" s="92">
        <f t="shared" si="0"/>
        <v>-30457.220000000249</v>
      </c>
      <c r="M20" s="92"/>
      <c r="O20" s="92">
        <v>0</v>
      </c>
      <c r="P20" s="92">
        <v>0</v>
      </c>
      <c r="Q20" s="94">
        <v>86751.58</v>
      </c>
      <c r="R20" s="92">
        <v>0</v>
      </c>
      <c r="S20" s="92"/>
      <c r="T20" s="92"/>
      <c r="U20" s="92"/>
      <c r="V20" s="92"/>
      <c r="W20" s="92">
        <v>193614</v>
      </c>
      <c r="X20" s="92"/>
      <c r="Y20" s="92"/>
      <c r="Z20" s="92"/>
      <c r="AA20" s="92">
        <f t="shared" si="1"/>
        <v>280365.58</v>
      </c>
    </row>
    <row r="21" spans="1:27" x14ac:dyDescent="0.35">
      <c r="A21" s="93">
        <v>2401</v>
      </c>
      <c r="B21" s="64">
        <v>103341</v>
      </c>
      <c r="C21" s="64" t="s">
        <v>61</v>
      </c>
      <c r="D21" s="64" t="s">
        <v>62</v>
      </c>
      <c r="E21" s="90" t="s">
        <v>438</v>
      </c>
      <c r="F21" s="90" t="s">
        <v>436</v>
      </c>
      <c r="G21" s="91">
        <v>0</v>
      </c>
      <c r="I21" s="92">
        <v>21873.179999999993</v>
      </c>
      <c r="J21" s="92">
        <v>58954.69</v>
      </c>
      <c r="K21" s="92">
        <f t="shared" si="0"/>
        <v>80827.87</v>
      </c>
      <c r="M21" s="92"/>
      <c r="O21" s="92">
        <v>0</v>
      </c>
      <c r="P21" s="92">
        <v>0</v>
      </c>
      <c r="Q21" s="92">
        <v>0</v>
      </c>
      <c r="R21" s="92">
        <v>0</v>
      </c>
      <c r="S21" s="92"/>
      <c r="T21" s="92"/>
      <c r="U21" s="92"/>
      <c r="V21" s="92"/>
      <c r="W21" s="92">
        <v>62100</v>
      </c>
      <c r="X21" s="92"/>
      <c r="Y21" s="92"/>
      <c r="Z21" s="92"/>
      <c r="AA21" s="92">
        <f t="shared" si="1"/>
        <v>62100</v>
      </c>
    </row>
    <row r="22" spans="1:27" x14ac:dyDescent="0.35">
      <c r="A22" s="93">
        <v>4115</v>
      </c>
      <c r="B22" s="64">
        <v>103493</v>
      </c>
      <c r="C22" s="64" t="s">
        <v>63</v>
      </c>
      <c r="D22" s="64" t="s">
        <v>64</v>
      </c>
      <c r="E22" s="90" t="s">
        <v>441</v>
      </c>
      <c r="F22" s="90" t="s">
        <v>436</v>
      </c>
      <c r="G22" s="91">
        <v>0</v>
      </c>
      <c r="I22" s="92">
        <v>2250261.4399999981</v>
      </c>
      <c r="J22" s="92">
        <v>0</v>
      </c>
      <c r="K22" s="92">
        <f t="shared" si="0"/>
        <v>2250261.4399999981</v>
      </c>
      <c r="M22" s="92"/>
      <c r="O22" s="92">
        <v>0</v>
      </c>
      <c r="P22" s="92">
        <v>0</v>
      </c>
      <c r="Q22" s="92">
        <v>0</v>
      </c>
      <c r="R22" s="92">
        <v>0</v>
      </c>
      <c r="S22" s="92"/>
      <c r="T22" s="92"/>
      <c r="U22" s="92"/>
      <c r="V22" s="92"/>
      <c r="W22" s="92"/>
      <c r="X22" s="92"/>
      <c r="Y22" s="92"/>
      <c r="Z22" s="92"/>
      <c r="AA22" s="92">
        <f t="shared" si="1"/>
        <v>0</v>
      </c>
    </row>
    <row r="23" spans="1:27" x14ac:dyDescent="0.35">
      <c r="A23" s="93">
        <v>2030</v>
      </c>
      <c r="B23" s="64">
        <v>103172</v>
      </c>
      <c r="C23" s="64" t="s">
        <v>65</v>
      </c>
      <c r="D23" s="64" t="s">
        <v>66</v>
      </c>
      <c r="E23" s="90" t="s">
        <v>438</v>
      </c>
      <c r="F23" s="90" t="s">
        <v>436</v>
      </c>
      <c r="G23" s="91">
        <v>0</v>
      </c>
      <c r="I23" s="92">
        <v>542567.29999999877</v>
      </c>
      <c r="J23" s="92">
        <v>52009.5</v>
      </c>
      <c r="K23" s="92">
        <f t="shared" si="0"/>
        <v>594576.79999999877</v>
      </c>
      <c r="M23" s="92"/>
      <c r="O23" s="92">
        <v>0</v>
      </c>
      <c r="P23" s="92">
        <v>0</v>
      </c>
      <c r="Q23" s="92">
        <v>0</v>
      </c>
      <c r="R23" s="92">
        <v>0</v>
      </c>
      <c r="S23" s="92"/>
      <c r="T23" s="92"/>
      <c r="U23" s="92"/>
      <c r="V23" s="92"/>
      <c r="W23" s="92"/>
      <c r="X23" s="92"/>
      <c r="Y23" s="92"/>
      <c r="Z23" s="92"/>
      <c r="AA23" s="92">
        <f t="shared" si="1"/>
        <v>0</v>
      </c>
    </row>
    <row r="24" spans="1:27" x14ac:dyDescent="0.35">
      <c r="A24" s="93">
        <v>3353</v>
      </c>
      <c r="B24" s="64">
        <v>103445</v>
      </c>
      <c r="C24" s="64" t="s">
        <v>67</v>
      </c>
      <c r="D24" s="64" t="s">
        <v>68</v>
      </c>
      <c r="E24" s="90" t="s">
        <v>438</v>
      </c>
      <c r="F24" s="90" t="s">
        <v>436</v>
      </c>
      <c r="G24" s="91" t="s">
        <v>437</v>
      </c>
      <c r="I24" s="92">
        <v>148846.70000000601</v>
      </c>
      <c r="J24" s="92">
        <v>0</v>
      </c>
      <c r="K24" s="92">
        <f t="shared" si="0"/>
        <v>148846.70000000601</v>
      </c>
      <c r="M24" s="92"/>
      <c r="O24" s="92">
        <v>0</v>
      </c>
      <c r="P24" s="92">
        <v>0</v>
      </c>
      <c r="Q24" s="92">
        <v>0</v>
      </c>
      <c r="R24" s="92">
        <v>0</v>
      </c>
      <c r="S24" s="92"/>
      <c r="T24" s="92"/>
      <c r="U24" s="92"/>
      <c r="V24" s="92"/>
      <c r="W24" s="92"/>
      <c r="X24" s="92"/>
      <c r="Y24" s="92"/>
      <c r="Z24" s="92"/>
      <c r="AA24" s="92">
        <f t="shared" si="1"/>
        <v>0</v>
      </c>
    </row>
    <row r="25" spans="1:27" x14ac:dyDescent="0.35">
      <c r="A25" s="93">
        <v>7030</v>
      </c>
      <c r="B25" s="64">
        <v>103611</v>
      </c>
      <c r="C25" s="64" t="s">
        <v>69</v>
      </c>
      <c r="D25" s="64" t="s">
        <v>70</v>
      </c>
      <c r="E25" s="90" t="s">
        <v>440</v>
      </c>
      <c r="F25" s="90" t="s">
        <v>436</v>
      </c>
      <c r="G25" s="91" t="s">
        <v>439</v>
      </c>
      <c r="I25" s="92">
        <v>555829.35000000219</v>
      </c>
      <c r="J25" s="92">
        <v>7543.75</v>
      </c>
      <c r="K25" s="92">
        <f t="shared" si="0"/>
        <v>563373.10000000219</v>
      </c>
      <c r="M25" s="92"/>
      <c r="O25" s="92">
        <v>0</v>
      </c>
      <c r="P25" s="92">
        <v>0</v>
      </c>
      <c r="Q25" s="92">
        <v>0</v>
      </c>
      <c r="R25" s="92">
        <v>0</v>
      </c>
      <c r="S25" s="92"/>
      <c r="T25" s="92"/>
      <c r="U25" s="92"/>
      <c r="V25" s="92"/>
      <c r="W25" s="92"/>
      <c r="X25" s="92"/>
      <c r="Y25" s="92"/>
      <c r="Z25" s="92"/>
      <c r="AA25" s="92">
        <f t="shared" si="1"/>
        <v>0</v>
      </c>
    </row>
    <row r="26" spans="1:27" x14ac:dyDescent="0.35">
      <c r="A26" s="93">
        <v>1002</v>
      </c>
      <c r="B26" s="64">
        <v>103121</v>
      </c>
      <c r="C26" s="64" t="s">
        <v>71</v>
      </c>
      <c r="D26" s="64" t="s">
        <v>72</v>
      </c>
      <c r="E26" s="90" t="s">
        <v>435</v>
      </c>
      <c r="F26" s="90" t="s">
        <v>436</v>
      </c>
      <c r="G26" s="91" t="s">
        <v>439</v>
      </c>
      <c r="I26" s="92">
        <v>293856.1900000007</v>
      </c>
      <c r="J26" s="92">
        <v>45276.25</v>
      </c>
      <c r="K26" s="92">
        <f t="shared" si="0"/>
        <v>339132.4400000007</v>
      </c>
      <c r="M26" s="92"/>
      <c r="O26" s="92">
        <v>0</v>
      </c>
      <c r="P26" s="92">
        <v>0</v>
      </c>
      <c r="Q26" s="92">
        <v>0</v>
      </c>
      <c r="R26" s="92">
        <v>0</v>
      </c>
      <c r="S26" s="92"/>
      <c r="T26" s="92"/>
      <c r="U26" s="92"/>
      <c r="V26" s="92"/>
      <c r="W26" s="92"/>
      <c r="X26" s="92"/>
      <c r="Y26" s="92"/>
      <c r="Z26" s="92"/>
      <c r="AA26" s="92">
        <f t="shared" si="1"/>
        <v>0</v>
      </c>
    </row>
    <row r="27" spans="1:27" x14ac:dyDescent="0.35">
      <c r="A27" s="93">
        <v>2238</v>
      </c>
      <c r="B27" s="64">
        <v>103288</v>
      </c>
      <c r="C27" s="64" t="s">
        <v>442</v>
      </c>
      <c r="D27" s="64" t="s">
        <v>443</v>
      </c>
      <c r="E27" s="90" t="s">
        <v>438</v>
      </c>
      <c r="F27" s="90" t="s">
        <v>436</v>
      </c>
      <c r="G27" s="91">
        <v>0</v>
      </c>
      <c r="I27" s="92">
        <v>-238455.4800000001</v>
      </c>
      <c r="J27" s="92">
        <v>17017.650000000001</v>
      </c>
      <c r="K27" s="92">
        <f t="shared" si="0"/>
        <v>-221437.8300000001</v>
      </c>
      <c r="M27" s="92"/>
      <c r="O27" s="92">
        <v>0</v>
      </c>
      <c r="P27" s="92">
        <v>0</v>
      </c>
      <c r="Q27" s="94">
        <v>238455.48</v>
      </c>
      <c r="R27" s="92">
        <v>55192</v>
      </c>
      <c r="S27" s="92"/>
      <c r="T27" s="92"/>
      <c r="U27" s="92"/>
      <c r="V27" s="92"/>
      <c r="W27" s="92"/>
      <c r="X27" s="92"/>
      <c r="Y27" s="92"/>
      <c r="Z27" s="92"/>
      <c r="AA27" s="92">
        <f t="shared" si="1"/>
        <v>293647.48</v>
      </c>
    </row>
    <row r="28" spans="1:27" x14ac:dyDescent="0.35">
      <c r="A28" s="93">
        <v>2236</v>
      </c>
      <c r="B28" s="64">
        <v>103286</v>
      </c>
      <c r="C28" s="64" t="s">
        <v>444</v>
      </c>
      <c r="D28" s="64" t="s">
        <v>445</v>
      </c>
      <c r="E28" s="90" t="s">
        <v>438</v>
      </c>
      <c r="F28" s="90" t="s">
        <v>436</v>
      </c>
      <c r="G28" s="91">
        <v>0</v>
      </c>
      <c r="I28" s="92">
        <v>306976.73000000056</v>
      </c>
      <c r="J28" s="92">
        <v>12958.300000000003</v>
      </c>
      <c r="K28" s="92">
        <f t="shared" si="0"/>
        <v>319935.03000000055</v>
      </c>
      <c r="M28" s="92"/>
      <c r="O28" s="92">
        <v>0</v>
      </c>
      <c r="P28" s="92">
        <v>0</v>
      </c>
      <c r="Q28" s="92">
        <v>0</v>
      </c>
      <c r="R28" s="92">
        <v>0</v>
      </c>
      <c r="S28" s="92"/>
      <c r="T28" s="92"/>
      <c r="U28" s="92"/>
      <c r="V28" s="92"/>
      <c r="W28" s="92"/>
      <c r="X28" s="92"/>
      <c r="Y28" s="92"/>
      <c r="Z28" s="92"/>
      <c r="AA28" s="92">
        <f t="shared" si="1"/>
        <v>0</v>
      </c>
    </row>
    <row r="29" spans="1:27" x14ac:dyDescent="0.35">
      <c r="A29" s="93">
        <v>2465</v>
      </c>
      <c r="B29" s="64">
        <v>103391</v>
      </c>
      <c r="C29" s="64" t="s">
        <v>73</v>
      </c>
      <c r="D29" s="64" t="s">
        <v>74</v>
      </c>
      <c r="E29" s="90" t="s">
        <v>438</v>
      </c>
      <c r="F29" s="90" t="s">
        <v>436</v>
      </c>
      <c r="G29" s="91" t="s">
        <v>439</v>
      </c>
      <c r="I29" s="92">
        <v>144626.78999999963</v>
      </c>
      <c r="J29" s="92">
        <v>17371.989999999998</v>
      </c>
      <c r="K29" s="92">
        <f t="shared" si="0"/>
        <v>161998.77999999962</v>
      </c>
      <c r="M29" s="92"/>
      <c r="O29" s="92">
        <v>0</v>
      </c>
      <c r="P29" s="92">
        <v>0</v>
      </c>
      <c r="Q29" s="92">
        <v>0</v>
      </c>
      <c r="R29" s="92">
        <v>0</v>
      </c>
      <c r="S29" s="92"/>
      <c r="T29" s="92"/>
      <c r="U29" s="92"/>
      <c r="V29" s="92"/>
      <c r="W29" s="92"/>
      <c r="X29" s="92"/>
      <c r="Y29" s="92"/>
      <c r="Z29" s="92"/>
      <c r="AA29" s="92">
        <f t="shared" si="1"/>
        <v>0</v>
      </c>
    </row>
    <row r="30" spans="1:27" x14ac:dyDescent="0.35">
      <c r="A30" s="93">
        <v>4801</v>
      </c>
      <c r="B30" s="64">
        <v>103539</v>
      </c>
      <c r="C30" s="64" t="s">
        <v>75</v>
      </c>
      <c r="D30" s="64" t="s">
        <v>76</v>
      </c>
      <c r="E30" s="90" t="s">
        <v>441</v>
      </c>
      <c r="F30" s="90" t="s">
        <v>436</v>
      </c>
      <c r="G30" s="91">
        <v>0</v>
      </c>
      <c r="I30" s="92">
        <v>228168.13000000006</v>
      </c>
      <c r="J30" s="92">
        <v>0</v>
      </c>
      <c r="K30" s="92">
        <f t="shared" si="0"/>
        <v>228168.13000000006</v>
      </c>
      <c r="M30" s="92"/>
      <c r="O30" s="92">
        <v>0</v>
      </c>
      <c r="P30" s="92">
        <v>0</v>
      </c>
      <c r="Q30" s="92">
        <v>0</v>
      </c>
      <c r="R30" s="92">
        <v>0</v>
      </c>
      <c r="S30" s="92"/>
      <c r="T30" s="92"/>
      <c r="U30" s="92"/>
      <c r="V30" s="92"/>
      <c r="W30" s="92"/>
      <c r="X30" s="92"/>
      <c r="Y30" s="92"/>
      <c r="Z30" s="92"/>
      <c r="AA30" s="92">
        <f t="shared" si="1"/>
        <v>0</v>
      </c>
    </row>
    <row r="31" spans="1:27" x14ac:dyDescent="0.35">
      <c r="A31" s="93">
        <v>1048</v>
      </c>
      <c r="B31" s="64">
        <v>103144</v>
      </c>
      <c r="C31" s="64" t="s">
        <v>77</v>
      </c>
      <c r="D31" s="64" t="s">
        <v>78</v>
      </c>
      <c r="E31" s="90" t="s">
        <v>435</v>
      </c>
      <c r="F31" s="90" t="s">
        <v>436</v>
      </c>
      <c r="G31" s="91" t="s">
        <v>439</v>
      </c>
      <c r="I31" s="92">
        <v>196971.08000000066</v>
      </c>
      <c r="J31" s="92">
        <v>36877.43</v>
      </c>
      <c r="K31" s="92">
        <f t="shared" si="0"/>
        <v>233848.51000000065</v>
      </c>
      <c r="M31" s="92"/>
      <c r="O31" s="92">
        <v>0</v>
      </c>
      <c r="P31" s="92">
        <v>0</v>
      </c>
      <c r="Q31" s="92">
        <v>0</v>
      </c>
      <c r="R31" s="92">
        <v>0</v>
      </c>
      <c r="S31" s="92"/>
      <c r="T31" s="92"/>
      <c r="U31" s="92"/>
      <c r="V31" s="92"/>
      <c r="W31" s="92"/>
      <c r="X31" s="92"/>
      <c r="Y31" s="92"/>
      <c r="Z31" s="92"/>
      <c r="AA31" s="92">
        <f t="shared" si="1"/>
        <v>0</v>
      </c>
    </row>
    <row r="32" spans="1:27" x14ac:dyDescent="0.35">
      <c r="A32" s="93">
        <v>2312</v>
      </c>
      <c r="B32" s="64">
        <v>103332</v>
      </c>
      <c r="C32" s="64" t="s">
        <v>79</v>
      </c>
      <c r="D32" s="64" t="s">
        <v>80</v>
      </c>
      <c r="E32" s="90" t="s">
        <v>438</v>
      </c>
      <c r="F32" s="90" t="s">
        <v>436</v>
      </c>
      <c r="G32" s="91">
        <v>0</v>
      </c>
      <c r="I32" s="92">
        <v>-338161.9600000002</v>
      </c>
      <c r="J32" s="92">
        <v>20443.61</v>
      </c>
      <c r="K32" s="92">
        <f t="shared" si="0"/>
        <v>-317718.35000000021</v>
      </c>
      <c r="M32" s="92"/>
      <c r="O32" s="92">
        <v>0</v>
      </c>
      <c r="P32" s="92">
        <v>0</v>
      </c>
      <c r="Q32" s="94">
        <v>338161.96</v>
      </c>
      <c r="R32" s="92">
        <v>0</v>
      </c>
      <c r="S32" s="92"/>
      <c r="T32" s="92"/>
      <c r="U32" s="92"/>
      <c r="V32" s="92"/>
      <c r="W32" s="92"/>
      <c r="X32" s="92"/>
      <c r="Y32" s="92"/>
      <c r="Z32" s="92"/>
      <c r="AA32" s="92">
        <f t="shared" si="1"/>
        <v>338161.96</v>
      </c>
    </row>
    <row r="33" spans="1:27" x14ac:dyDescent="0.35">
      <c r="A33" s="93">
        <v>7051</v>
      </c>
      <c r="B33" s="64">
        <v>103626</v>
      </c>
      <c r="C33" s="64" t="s">
        <v>81</v>
      </c>
      <c r="D33" s="64" t="s">
        <v>82</v>
      </c>
      <c r="E33" s="90" t="s">
        <v>440</v>
      </c>
      <c r="F33" s="90" t="s">
        <v>436</v>
      </c>
      <c r="G33" s="91">
        <v>0</v>
      </c>
      <c r="I33" s="92">
        <v>1103640.2800000003</v>
      </c>
      <c r="J33" s="92">
        <v>2119</v>
      </c>
      <c r="K33" s="92">
        <f t="shared" si="0"/>
        <v>1105759.2800000003</v>
      </c>
      <c r="M33" s="92"/>
      <c r="O33" s="92">
        <v>0</v>
      </c>
      <c r="P33" s="92">
        <v>0</v>
      </c>
      <c r="Q33" s="92">
        <v>0</v>
      </c>
      <c r="R33" s="92">
        <v>0</v>
      </c>
      <c r="S33" s="92"/>
      <c r="T33" s="92"/>
      <c r="U33" s="92"/>
      <c r="V33" s="92"/>
      <c r="W33" s="92"/>
      <c r="X33" s="92"/>
      <c r="Y33" s="92"/>
      <c r="Z33" s="92"/>
      <c r="AA33" s="92">
        <f t="shared" si="1"/>
        <v>0</v>
      </c>
    </row>
    <row r="34" spans="1:27" x14ac:dyDescent="0.35">
      <c r="A34" s="93">
        <v>2040</v>
      </c>
      <c r="B34" s="64">
        <v>103178</v>
      </c>
      <c r="C34" s="64" t="s">
        <v>83</v>
      </c>
      <c r="D34" s="64" t="s">
        <v>84</v>
      </c>
      <c r="E34" s="90" t="s">
        <v>438</v>
      </c>
      <c r="F34" s="90" t="s">
        <v>436</v>
      </c>
      <c r="G34" s="91" t="s">
        <v>439</v>
      </c>
      <c r="I34" s="92">
        <v>296517.50999999978</v>
      </c>
      <c r="J34" s="92">
        <v>0</v>
      </c>
      <c r="K34" s="92">
        <f t="shared" si="0"/>
        <v>296517.50999999978</v>
      </c>
      <c r="M34" s="92"/>
      <c r="O34" s="92">
        <v>0</v>
      </c>
      <c r="P34" s="92">
        <v>0</v>
      </c>
      <c r="Q34" s="92">
        <v>0</v>
      </c>
      <c r="R34" s="92">
        <v>0</v>
      </c>
      <c r="S34" s="92"/>
      <c r="T34" s="92"/>
      <c r="U34" s="92"/>
      <c r="V34" s="92"/>
      <c r="W34" s="92"/>
      <c r="X34" s="92"/>
      <c r="Y34" s="92"/>
      <c r="Z34" s="92"/>
      <c r="AA34" s="92">
        <f t="shared" si="1"/>
        <v>0</v>
      </c>
    </row>
    <row r="35" spans="1:27" x14ac:dyDescent="0.35">
      <c r="A35" s="93">
        <v>2251</v>
      </c>
      <c r="B35" s="64">
        <v>103298</v>
      </c>
      <c r="C35" s="64" t="s">
        <v>85</v>
      </c>
      <c r="D35" s="64" t="s">
        <v>86</v>
      </c>
      <c r="E35" s="90" t="s">
        <v>438</v>
      </c>
      <c r="F35" s="90" t="s">
        <v>436</v>
      </c>
      <c r="G35" s="91">
        <v>0</v>
      </c>
      <c r="I35" s="92">
        <v>338588.01999999781</v>
      </c>
      <c r="J35" s="92">
        <v>17030.799999999996</v>
      </c>
      <c r="K35" s="92">
        <f t="shared" si="0"/>
        <v>355618.8199999978</v>
      </c>
      <c r="M35" s="92"/>
      <c r="O35" s="92">
        <v>0</v>
      </c>
      <c r="P35" s="92">
        <v>0</v>
      </c>
      <c r="Q35" s="92">
        <v>0</v>
      </c>
      <c r="R35" s="92">
        <v>0</v>
      </c>
      <c r="S35" s="92"/>
      <c r="T35" s="92"/>
      <c r="U35" s="92"/>
      <c r="V35" s="92"/>
      <c r="W35" s="92"/>
      <c r="X35" s="92"/>
      <c r="Y35" s="92"/>
      <c r="Z35" s="92"/>
      <c r="AA35" s="92">
        <f t="shared" si="1"/>
        <v>0</v>
      </c>
    </row>
    <row r="36" spans="1:27" x14ac:dyDescent="0.35">
      <c r="A36" s="93">
        <v>3002</v>
      </c>
      <c r="B36" s="64">
        <v>103397</v>
      </c>
      <c r="C36" s="64" t="s">
        <v>87</v>
      </c>
      <c r="D36" s="64" t="s">
        <v>88</v>
      </c>
      <c r="E36" s="90" t="s">
        <v>438</v>
      </c>
      <c r="F36" s="90" t="s">
        <v>436</v>
      </c>
      <c r="G36" s="91">
        <v>0</v>
      </c>
      <c r="I36" s="92">
        <v>256325.70999999985</v>
      </c>
      <c r="J36" s="92">
        <v>40180.06</v>
      </c>
      <c r="K36" s="92">
        <f t="shared" si="0"/>
        <v>296505.76999999984</v>
      </c>
      <c r="M36" s="92"/>
      <c r="O36" s="92">
        <v>0</v>
      </c>
      <c r="P36" s="92">
        <v>0</v>
      </c>
      <c r="Q36" s="92">
        <v>0</v>
      </c>
      <c r="R36" s="92">
        <v>0</v>
      </c>
      <c r="S36" s="92"/>
      <c r="T36" s="92"/>
      <c r="U36" s="92"/>
      <c r="V36" s="92"/>
      <c r="W36" s="92"/>
      <c r="X36" s="92"/>
      <c r="Y36" s="92"/>
      <c r="Z36" s="92"/>
      <c r="AA36" s="92">
        <f t="shared" si="1"/>
        <v>0</v>
      </c>
    </row>
    <row r="37" spans="1:27" x14ac:dyDescent="0.35">
      <c r="A37" s="93">
        <v>3319</v>
      </c>
      <c r="B37" s="64">
        <v>103423</v>
      </c>
      <c r="C37" s="64" t="s">
        <v>89</v>
      </c>
      <c r="D37" s="64" t="s">
        <v>90</v>
      </c>
      <c r="E37" s="90" t="s">
        <v>438</v>
      </c>
      <c r="F37" s="90" t="s">
        <v>436</v>
      </c>
      <c r="G37" s="91">
        <v>0</v>
      </c>
      <c r="I37" s="92">
        <v>-116256.72000000047</v>
      </c>
      <c r="J37" s="92">
        <v>0</v>
      </c>
      <c r="K37" s="92">
        <f t="shared" si="0"/>
        <v>-116256.72000000047</v>
      </c>
      <c r="M37" s="92"/>
      <c r="O37" s="92">
        <v>0</v>
      </c>
      <c r="P37" s="92">
        <v>0</v>
      </c>
      <c r="Q37" s="94">
        <v>116256.72</v>
      </c>
      <c r="R37" s="92">
        <v>0</v>
      </c>
      <c r="S37" s="92"/>
      <c r="T37" s="92"/>
      <c r="U37" s="92"/>
      <c r="V37" s="92"/>
      <c r="W37" s="92"/>
      <c r="X37" s="92"/>
      <c r="Y37" s="92"/>
      <c r="Z37" s="92"/>
      <c r="AA37" s="92">
        <f t="shared" si="1"/>
        <v>116256.72</v>
      </c>
    </row>
    <row r="38" spans="1:27" x14ac:dyDescent="0.35">
      <c r="A38" s="93">
        <v>1100</v>
      </c>
      <c r="B38" s="64">
        <v>103146</v>
      </c>
      <c r="C38" s="64" t="s">
        <v>91</v>
      </c>
      <c r="D38" s="64" t="s">
        <v>92</v>
      </c>
      <c r="E38" s="90" t="s">
        <v>446</v>
      </c>
      <c r="F38" s="90" t="s">
        <v>436</v>
      </c>
      <c r="G38" s="91" t="s">
        <v>439</v>
      </c>
      <c r="I38" s="92">
        <v>1082977.4099999464</v>
      </c>
      <c r="J38" s="92">
        <v>141457.74</v>
      </c>
      <c r="K38" s="92">
        <f t="shared" si="0"/>
        <v>1224435.1499999464</v>
      </c>
      <c r="M38" s="92"/>
      <c r="O38" s="92">
        <v>0</v>
      </c>
      <c r="P38" s="92">
        <v>0</v>
      </c>
      <c r="Q38" s="92">
        <v>0</v>
      </c>
      <c r="R38" s="92">
        <v>0</v>
      </c>
      <c r="S38" s="92"/>
      <c r="T38" s="92"/>
      <c r="U38" s="92"/>
      <c r="V38" s="92"/>
      <c r="W38" s="92"/>
      <c r="X38" s="92"/>
      <c r="Y38" s="92"/>
      <c r="Z38" s="92"/>
      <c r="AA38" s="92">
        <f t="shared" si="1"/>
        <v>0</v>
      </c>
    </row>
    <row r="39" spans="1:27" x14ac:dyDescent="0.35">
      <c r="A39" s="93">
        <v>3432</v>
      </c>
      <c r="B39" s="64">
        <v>134840</v>
      </c>
      <c r="C39" s="64" t="s">
        <v>93</v>
      </c>
      <c r="D39" s="64" t="s">
        <v>94</v>
      </c>
      <c r="E39" s="90" t="s">
        <v>438</v>
      </c>
      <c r="F39" s="90" t="s">
        <v>436</v>
      </c>
      <c r="G39" s="91" t="s">
        <v>439</v>
      </c>
      <c r="I39" s="92">
        <v>684142.88999999687</v>
      </c>
      <c r="J39" s="92">
        <v>386.75</v>
      </c>
      <c r="K39" s="92">
        <f t="shared" si="0"/>
        <v>684529.63999999687</v>
      </c>
      <c r="M39" s="92"/>
      <c r="O39" s="92">
        <v>0</v>
      </c>
      <c r="P39" s="92">
        <v>0</v>
      </c>
      <c r="Q39" s="92">
        <v>0</v>
      </c>
      <c r="R39" s="92">
        <v>0</v>
      </c>
      <c r="S39" s="92"/>
      <c r="T39" s="92"/>
      <c r="U39" s="92"/>
      <c r="V39" s="92"/>
      <c r="W39" s="92"/>
      <c r="X39" s="92"/>
      <c r="Y39" s="92"/>
      <c r="Z39" s="92"/>
      <c r="AA39" s="92">
        <f t="shared" si="1"/>
        <v>0</v>
      </c>
    </row>
    <row r="40" spans="1:27" x14ac:dyDescent="0.35">
      <c r="A40" s="93">
        <v>2289</v>
      </c>
      <c r="B40" s="64">
        <v>103315</v>
      </c>
      <c r="C40" s="64" t="s">
        <v>95</v>
      </c>
      <c r="D40" s="64" t="s">
        <v>96</v>
      </c>
      <c r="E40" s="90" t="s">
        <v>438</v>
      </c>
      <c r="F40" s="90" t="s">
        <v>436</v>
      </c>
      <c r="G40" s="91" t="s">
        <v>439</v>
      </c>
      <c r="I40" s="92">
        <v>17216.229999998824</v>
      </c>
      <c r="J40" s="92">
        <v>7659.3500000000022</v>
      </c>
      <c r="K40" s="92">
        <f t="shared" si="0"/>
        <v>24875.579999998827</v>
      </c>
      <c r="M40" s="92"/>
      <c r="O40" s="92">
        <v>0</v>
      </c>
      <c r="P40" s="92">
        <v>0</v>
      </c>
      <c r="Q40" s="92">
        <v>0</v>
      </c>
      <c r="R40" s="92">
        <v>0</v>
      </c>
      <c r="S40" s="92"/>
      <c r="T40" s="92"/>
      <c r="U40" s="92"/>
      <c r="V40" s="92"/>
      <c r="W40" s="92"/>
      <c r="X40" s="92"/>
      <c r="Y40" s="92"/>
      <c r="Z40" s="92"/>
      <c r="AA40" s="92">
        <f t="shared" si="1"/>
        <v>0</v>
      </c>
    </row>
    <row r="41" spans="1:27" x14ac:dyDescent="0.35">
      <c r="A41" s="93">
        <v>2185</v>
      </c>
      <c r="B41" s="64">
        <v>103263</v>
      </c>
      <c r="C41" s="64" t="s">
        <v>97</v>
      </c>
      <c r="D41" s="64" t="s">
        <v>98</v>
      </c>
      <c r="E41" s="90" t="s">
        <v>438</v>
      </c>
      <c r="F41" s="90" t="s">
        <v>436</v>
      </c>
      <c r="G41" s="91" t="s">
        <v>439</v>
      </c>
      <c r="I41" s="92">
        <v>111403.51999999865</v>
      </c>
      <c r="J41" s="92">
        <v>0</v>
      </c>
      <c r="K41" s="92">
        <f t="shared" si="0"/>
        <v>111403.51999999865</v>
      </c>
      <c r="M41" s="92"/>
      <c r="O41" s="92">
        <v>0</v>
      </c>
      <c r="P41" s="92">
        <v>0</v>
      </c>
      <c r="Q41" s="92">
        <v>0</v>
      </c>
      <c r="R41" s="92">
        <v>0</v>
      </c>
      <c r="S41" s="92"/>
      <c r="T41" s="92"/>
      <c r="U41" s="92"/>
      <c r="V41" s="92"/>
      <c r="W41" s="92"/>
      <c r="X41" s="92"/>
      <c r="Y41" s="92"/>
      <c r="Z41" s="92"/>
      <c r="AA41" s="92">
        <f t="shared" si="1"/>
        <v>0</v>
      </c>
    </row>
    <row r="42" spans="1:27" x14ac:dyDescent="0.35">
      <c r="A42" s="93">
        <v>5416</v>
      </c>
      <c r="B42" s="64">
        <v>103563</v>
      </c>
      <c r="C42" s="64" t="s">
        <v>99</v>
      </c>
      <c r="D42" s="64" t="s">
        <v>100</v>
      </c>
      <c r="E42" s="90" t="s">
        <v>441</v>
      </c>
      <c r="F42" s="90" t="s">
        <v>436</v>
      </c>
      <c r="G42" s="91">
        <v>0</v>
      </c>
      <c r="I42" s="92">
        <v>491994.42000000691</v>
      </c>
      <c r="J42" s="92">
        <v>6558.1699999999983</v>
      </c>
      <c r="K42" s="92">
        <f t="shared" si="0"/>
        <v>498552.59000000689</v>
      </c>
      <c r="M42" s="92"/>
      <c r="O42" s="92">
        <v>0</v>
      </c>
      <c r="P42" s="92">
        <v>0</v>
      </c>
      <c r="Q42" s="92">
        <v>0</v>
      </c>
      <c r="R42" s="92">
        <v>0</v>
      </c>
      <c r="S42" s="92"/>
      <c r="T42" s="92"/>
      <c r="U42" s="92"/>
      <c r="V42" s="92"/>
      <c r="W42" s="92"/>
      <c r="X42" s="92"/>
      <c r="Y42" s="92"/>
      <c r="Z42" s="92"/>
      <c r="AA42" s="92">
        <f t="shared" si="1"/>
        <v>0</v>
      </c>
    </row>
    <row r="43" spans="1:27" x14ac:dyDescent="0.35">
      <c r="A43" s="93">
        <v>2054</v>
      </c>
      <c r="B43" s="64">
        <v>103189</v>
      </c>
      <c r="C43" s="64" t="s">
        <v>101</v>
      </c>
      <c r="D43" s="64" t="s">
        <v>102</v>
      </c>
      <c r="E43" s="90" t="s">
        <v>438</v>
      </c>
      <c r="F43" s="90" t="s">
        <v>436</v>
      </c>
      <c r="G43" s="91">
        <v>0</v>
      </c>
      <c r="I43" s="92">
        <v>136206.45000000054</v>
      </c>
      <c r="J43" s="92">
        <v>42930.64</v>
      </c>
      <c r="K43" s="92">
        <f t="shared" si="0"/>
        <v>179137.09000000055</v>
      </c>
      <c r="M43" s="92"/>
      <c r="O43" s="92">
        <v>0</v>
      </c>
      <c r="P43" s="92">
        <v>0</v>
      </c>
      <c r="Q43" s="92">
        <v>0</v>
      </c>
      <c r="R43" s="92">
        <v>0</v>
      </c>
      <c r="S43" s="92"/>
      <c r="T43" s="92"/>
      <c r="U43" s="92"/>
      <c r="V43" s="92"/>
      <c r="W43" s="92"/>
      <c r="X43" s="92"/>
      <c r="Y43" s="92"/>
      <c r="Z43" s="92"/>
      <c r="AA43" s="92">
        <f t="shared" si="1"/>
        <v>0</v>
      </c>
    </row>
    <row r="44" spans="1:27" x14ac:dyDescent="0.35">
      <c r="A44" s="93">
        <v>2053</v>
      </c>
      <c r="B44" s="64">
        <v>103188</v>
      </c>
      <c r="C44" s="64" t="s">
        <v>103</v>
      </c>
      <c r="D44" s="64" t="s">
        <v>104</v>
      </c>
      <c r="E44" s="90" t="s">
        <v>438</v>
      </c>
      <c r="F44" s="90" t="s">
        <v>436</v>
      </c>
      <c r="G44" s="91">
        <v>0</v>
      </c>
      <c r="I44" s="92">
        <v>193096.06000000046</v>
      </c>
      <c r="J44" s="92">
        <v>35814.57</v>
      </c>
      <c r="K44" s="92">
        <f t="shared" si="0"/>
        <v>228910.63000000047</v>
      </c>
      <c r="M44" s="92"/>
      <c r="O44" s="92">
        <v>0</v>
      </c>
      <c r="P44" s="92">
        <v>0</v>
      </c>
      <c r="Q44" s="92">
        <v>0</v>
      </c>
      <c r="R44" s="92">
        <v>0</v>
      </c>
      <c r="S44" s="92"/>
      <c r="T44" s="92"/>
      <c r="U44" s="92"/>
      <c r="V44" s="92"/>
      <c r="W44" s="92"/>
      <c r="X44" s="92"/>
      <c r="Y44" s="92"/>
      <c r="Z44" s="92"/>
      <c r="AA44" s="92">
        <f t="shared" si="1"/>
        <v>0</v>
      </c>
    </row>
    <row r="45" spans="1:27" x14ac:dyDescent="0.35">
      <c r="A45" s="93">
        <v>3320</v>
      </c>
      <c r="B45" s="64">
        <v>103424</v>
      </c>
      <c r="C45" s="64" t="s">
        <v>105</v>
      </c>
      <c r="D45" s="64" t="s">
        <v>106</v>
      </c>
      <c r="E45" s="90" t="s">
        <v>438</v>
      </c>
      <c r="F45" s="90" t="s">
        <v>436</v>
      </c>
      <c r="G45" s="91" t="s">
        <v>439</v>
      </c>
      <c r="I45" s="92">
        <v>1162447.1699999988</v>
      </c>
      <c r="J45" s="92">
        <v>0</v>
      </c>
      <c r="K45" s="92">
        <f t="shared" si="0"/>
        <v>1162447.1699999988</v>
      </c>
      <c r="M45" s="92"/>
      <c r="O45" s="92">
        <v>0</v>
      </c>
      <c r="P45" s="92">
        <v>0</v>
      </c>
      <c r="Q45" s="92">
        <v>0</v>
      </c>
      <c r="R45" s="92">
        <v>0</v>
      </c>
      <c r="S45" s="92"/>
      <c r="T45" s="92"/>
      <c r="U45" s="92"/>
      <c r="V45" s="92"/>
      <c r="W45" s="92"/>
      <c r="X45" s="92"/>
      <c r="Y45" s="92"/>
      <c r="Z45" s="92"/>
      <c r="AA45" s="92">
        <f t="shared" si="1"/>
        <v>0</v>
      </c>
    </row>
    <row r="46" spans="1:27" x14ac:dyDescent="0.35">
      <c r="A46" s="93">
        <v>2055</v>
      </c>
      <c r="B46" s="64">
        <v>103190</v>
      </c>
      <c r="C46" s="64" t="s">
        <v>107</v>
      </c>
      <c r="D46" s="64" t="s">
        <v>108</v>
      </c>
      <c r="E46" s="90" t="s">
        <v>438</v>
      </c>
      <c r="F46" s="90" t="s">
        <v>436</v>
      </c>
      <c r="G46" s="91">
        <v>0</v>
      </c>
      <c r="I46" s="92">
        <v>432763.37000000017</v>
      </c>
      <c r="J46" s="92">
        <v>0</v>
      </c>
      <c r="K46" s="92">
        <f t="shared" si="0"/>
        <v>432763.37000000017</v>
      </c>
      <c r="M46" s="92"/>
      <c r="O46" s="92">
        <v>0</v>
      </c>
      <c r="P46" s="92">
        <v>0</v>
      </c>
      <c r="Q46" s="92">
        <v>0</v>
      </c>
      <c r="R46" s="92">
        <v>0</v>
      </c>
      <c r="S46" s="92"/>
      <c r="T46" s="92"/>
      <c r="U46" s="92"/>
      <c r="V46" s="92"/>
      <c r="W46" s="92"/>
      <c r="X46" s="92"/>
      <c r="Y46" s="92"/>
      <c r="Z46" s="92"/>
      <c r="AA46" s="92">
        <f t="shared" si="1"/>
        <v>0</v>
      </c>
    </row>
    <row r="47" spans="1:27" x14ac:dyDescent="0.35">
      <c r="A47" s="93">
        <v>2454</v>
      </c>
      <c r="B47" s="64">
        <v>103381</v>
      </c>
      <c r="C47" s="64" t="s">
        <v>109</v>
      </c>
      <c r="D47" s="64" t="s">
        <v>110</v>
      </c>
      <c r="E47" s="90" t="s">
        <v>438</v>
      </c>
      <c r="F47" s="90" t="s">
        <v>436</v>
      </c>
      <c r="G47" s="91" t="s">
        <v>439</v>
      </c>
      <c r="I47" s="92">
        <v>483826.00000000029</v>
      </c>
      <c r="J47" s="92">
        <v>16647.25</v>
      </c>
      <c r="K47" s="92">
        <f t="shared" si="0"/>
        <v>500473.25000000029</v>
      </c>
      <c r="M47" s="92"/>
      <c r="O47" s="92">
        <v>0</v>
      </c>
      <c r="P47" s="92">
        <v>0</v>
      </c>
      <c r="Q47" s="92">
        <v>0</v>
      </c>
      <c r="R47" s="92">
        <v>0</v>
      </c>
      <c r="S47" s="92"/>
      <c r="T47" s="92"/>
      <c r="U47" s="92"/>
      <c r="V47" s="92"/>
      <c r="W47" s="92"/>
      <c r="X47" s="92"/>
      <c r="Y47" s="92"/>
      <c r="Z47" s="92"/>
      <c r="AA47" s="92">
        <f t="shared" si="1"/>
        <v>0</v>
      </c>
    </row>
    <row r="48" spans="1:27" x14ac:dyDescent="0.35">
      <c r="A48" s="93">
        <v>3321</v>
      </c>
      <c r="B48" s="64">
        <v>103425</v>
      </c>
      <c r="C48" s="64" t="s">
        <v>111</v>
      </c>
      <c r="D48" s="64" t="s">
        <v>112</v>
      </c>
      <c r="E48" s="90" t="s">
        <v>438</v>
      </c>
      <c r="F48" s="90" t="s">
        <v>436</v>
      </c>
      <c r="G48" s="91" t="s">
        <v>439</v>
      </c>
      <c r="I48" s="92">
        <v>347111.54599999939</v>
      </c>
      <c r="J48" s="92">
        <v>0</v>
      </c>
      <c r="K48" s="92">
        <f t="shared" si="0"/>
        <v>347111.54599999939</v>
      </c>
      <c r="M48" s="92"/>
      <c r="O48" s="92">
        <v>0</v>
      </c>
      <c r="P48" s="92">
        <v>0</v>
      </c>
      <c r="Q48" s="92">
        <v>0</v>
      </c>
      <c r="R48" s="92">
        <v>0</v>
      </c>
      <c r="S48" s="92"/>
      <c r="T48" s="92"/>
      <c r="U48" s="92"/>
      <c r="V48" s="92"/>
      <c r="W48" s="92"/>
      <c r="X48" s="92"/>
      <c r="Y48" s="92"/>
      <c r="Z48" s="92"/>
      <c r="AA48" s="92">
        <f t="shared" si="1"/>
        <v>0</v>
      </c>
    </row>
    <row r="49" spans="1:27" x14ac:dyDescent="0.35">
      <c r="A49" s="93">
        <v>1026</v>
      </c>
      <c r="B49" s="64">
        <v>103139</v>
      </c>
      <c r="C49" s="64" t="s">
        <v>113</v>
      </c>
      <c r="D49" s="64" t="s">
        <v>114</v>
      </c>
      <c r="E49" s="90" t="s">
        <v>435</v>
      </c>
      <c r="F49" s="90" t="s">
        <v>436</v>
      </c>
      <c r="G49" s="91" t="s">
        <v>437</v>
      </c>
      <c r="I49" s="92">
        <v>354863</v>
      </c>
      <c r="J49" s="92">
        <v>17313</v>
      </c>
      <c r="K49" s="92">
        <f t="shared" si="0"/>
        <v>372176</v>
      </c>
      <c r="M49" s="92"/>
      <c r="O49" s="92">
        <v>0</v>
      </c>
      <c r="P49" s="92">
        <v>0</v>
      </c>
      <c r="Q49" s="92">
        <v>0</v>
      </c>
      <c r="R49" s="92">
        <v>0</v>
      </c>
      <c r="S49" s="92"/>
      <c r="T49" s="92"/>
      <c r="U49" s="92"/>
      <c r="V49" s="92"/>
      <c r="W49" s="92"/>
      <c r="X49" s="92"/>
      <c r="Y49" s="92"/>
      <c r="Z49" s="92"/>
      <c r="AA49" s="92">
        <f t="shared" si="1"/>
        <v>0</v>
      </c>
    </row>
    <row r="50" spans="1:27" x14ac:dyDescent="0.35">
      <c r="A50" s="93">
        <v>2294</v>
      </c>
      <c r="B50" s="64">
        <v>103318</v>
      </c>
      <c r="C50" s="64" t="s">
        <v>115</v>
      </c>
      <c r="D50" s="64" t="s">
        <v>116</v>
      </c>
      <c r="E50" s="90" t="s">
        <v>438</v>
      </c>
      <c r="F50" s="90" t="s">
        <v>436</v>
      </c>
      <c r="G50" s="91" t="s">
        <v>437</v>
      </c>
      <c r="I50" s="92">
        <v>624852.93000000017</v>
      </c>
      <c r="J50" s="92">
        <v>13520</v>
      </c>
      <c r="K50" s="92">
        <f t="shared" si="0"/>
        <v>638372.93000000017</v>
      </c>
      <c r="M50" s="92"/>
      <c r="O50" s="92">
        <v>0</v>
      </c>
      <c r="P50" s="92">
        <v>0</v>
      </c>
      <c r="Q50" s="92">
        <v>0</v>
      </c>
      <c r="R50" s="92">
        <v>0</v>
      </c>
      <c r="S50" s="92"/>
      <c r="T50" s="92"/>
      <c r="U50" s="92"/>
      <c r="V50" s="92"/>
      <c r="W50" s="92"/>
      <c r="X50" s="92"/>
      <c r="Y50" s="92"/>
      <c r="Z50" s="92"/>
      <c r="AA50" s="92">
        <f t="shared" si="1"/>
        <v>0</v>
      </c>
    </row>
    <row r="51" spans="1:27" x14ac:dyDescent="0.35">
      <c r="A51" s="93">
        <v>2486</v>
      </c>
      <c r="B51" s="64">
        <v>133759</v>
      </c>
      <c r="C51" s="64" t="s">
        <v>117</v>
      </c>
      <c r="D51" s="64" t="s">
        <v>118</v>
      </c>
      <c r="E51" s="90" t="s">
        <v>438</v>
      </c>
      <c r="F51" s="90" t="s">
        <v>436</v>
      </c>
      <c r="G51" s="91">
        <v>0</v>
      </c>
      <c r="I51" s="92">
        <v>279307.1100000001</v>
      </c>
      <c r="J51" s="92">
        <v>4965.2000000000007</v>
      </c>
      <c r="K51" s="92">
        <f t="shared" si="0"/>
        <v>284272.31000000011</v>
      </c>
      <c r="M51" s="92"/>
      <c r="O51" s="92">
        <v>0</v>
      </c>
      <c r="P51" s="92">
        <v>0</v>
      </c>
      <c r="Q51" s="92">
        <v>0</v>
      </c>
      <c r="R51" s="92">
        <v>0</v>
      </c>
      <c r="S51" s="92"/>
      <c r="T51" s="92"/>
      <c r="U51" s="92"/>
      <c r="V51" s="92"/>
      <c r="W51" s="92"/>
      <c r="X51" s="92"/>
      <c r="Y51" s="92"/>
      <c r="Z51" s="92"/>
      <c r="AA51" s="92">
        <f t="shared" si="1"/>
        <v>0</v>
      </c>
    </row>
    <row r="52" spans="1:27" x14ac:dyDescent="0.35">
      <c r="A52" s="93">
        <v>3435</v>
      </c>
      <c r="B52" s="64">
        <v>131920</v>
      </c>
      <c r="C52" s="64" t="s">
        <v>119</v>
      </c>
      <c r="D52" s="64" t="s">
        <v>120</v>
      </c>
      <c r="E52" s="90" t="s">
        <v>438</v>
      </c>
      <c r="F52" s="90" t="s">
        <v>436</v>
      </c>
      <c r="G52" s="91" t="s">
        <v>439</v>
      </c>
      <c r="I52" s="92">
        <v>158198.56000000075</v>
      </c>
      <c r="J52" s="92">
        <v>11219.919999999995</v>
      </c>
      <c r="K52" s="92">
        <f t="shared" si="0"/>
        <v>169418.48000000074</v>
      </c>
      <c r="M52" s="92"/>
      <c r="O52" s="92">
        <v>0</v>
      </c>
      <c r="P52" s="92">
        <v>0</v>
      </c>
      <c r="Q52" s="92">
        <v>0</v>
      </c>
      <c r="R52" s="92">
        <v>0</v>
      </c>
      <c r="S52" s="92"/>
      <c r="T52" s="92"/>
      <c r="U52" s="92"/>
      <c r="V52" s="92"/>
      <c r="W52" s="92"/>
      <c r="X52" s="92"/>
      <c r="Y52" s="92"/>
      <c r="Z52" s="92"/>
      <c r="AA52" s="92">
        <f t="shared" si="1"/>
        <v>0</v>
      </c>
    </row>
    <row r="53" spans="1:27" x14ac:dyDescent="0.35">
      <c r="A53" s="93">
        <v>7050</v>
      </c>
      <c r="B53" s="64">
        <v>103625</v>
      </c>
      <c r="C53" s="64" t="s">
        <v>121</v>
      </c>
      <c r="D53" s="64" t="s">
        <v>122</v>
      </c>
      <c r="E53" s="90" t="s">
        <v>440</v>
      </c>
      <c r="F53" s="90" t="s">
        <v>436</v>
      </c>
      <c r="G53" s="91" t="s">
        <v>437</v>
      </c>
      <c r="I53" s="92">
        <v>900749.02000001026</v>
      </c>
      <c r="J53" s="92">
        <v>14690.21</v>
      </c>
      <c r="K53" s="92">
        <f t="shared" si="0"/>
        <v>915439.23000001023</v>
      </c>
      <c r="M53" s="92"/>
      <c r="O53" s="92">
        <v>0</v>
      </c>
      <c r="P53" s="92">
        <v>0</v>
      </c>
      <c r="Q53" s="92">
        <v>0</v>
      </c>
      <c r="R53" s="92">
        <v>0</v>
      </c>
      <c r="S53" s="92"/>
      <c r="T53" s="92"/>
      <c r="U53" s="92"/>
      <c r="V53" s="92"/>
      <c r="W53" s="92"/>
      <c r="X53" s="92"/>
      <c r="Y53" s="92"/>
      <c r="Z53" s="92"/>
      <c r="AA53" s="92">
        <f t="shared" si="1"/>
        <v>0</v>
      </c>
    </row>
    <row r="54" spans="1:27" x14ac:dyDescent="0.35">
      <c r="A54" s="93">
        <v>1006</v>
      </c>
      <c r="B54" s="64">
        <v>103122</v>
      </c>
      <c r="C54" s="64" t="s">
        <v>123</v>
      </c>
      <c r="D54" s="64" t="s">
        <v>124</v>
      </c>
      <c r="E54" s="90" t="s">
        <v>435</v>
      </c>
      <c r="F54" s="90" t="s">
        <v>436</v>
      </c>
      <c r="G54" s="91" t="s">
        <v>439</v>
      </c>
      <c r="I54" s="92">
        <v>155120.17000000016</v>
      </c>
      <c r="J54" s="92">
        <v>8347.0000000000036</v>
      </c>
      <c r="K54" s="92">
        <f t="shared" si="0"/>
        <v>163467.17000000016</v>
      </c>
      <c r="M54" s="92"/>
      <c r="O54" s="92">
        <v>0</v>
      </c>
      <c r="P54" s="92">
        <v>0</v>
      </c>
      <c r="Q54" s="92">
        <v>0</v>
      </c>
      <c r="R54" s="92">
        <v>0</v>
      </c>
      <c r="S54" s="92"/>
      <c r="T54" s="92"/>
      <c r="U54" s="92"/>
      <c r="V54" s="92"/>
      <c r="W54" s="92"/>
      <c r="X54" s="92"/>
      <c r="Y54" s="92"/>
      <c r="Z54" s="92"/>
      <c r="AA54" s="92">
        <f t="shared" si="1"/>
        <v>0</v>
      </c>
    </row>
    <row r="55" spans="1:27" x14ac:dyDescent="0.35">
      <c r="A55" s="93">
        <v>2081</v>
      </c>
      <c r="B55" s="64">
        <v>103201</v>
      </c>
      <c r="C55" s="64" t="s">
        <v>125</v>
      </c>
      <c r="D55" s="64" t="s">
        <v>126</v>
      </c>
      <c r="E55" s="90" t="s">
        <v>438</v>
      </c>
      <c r="F55" s="90" t="s">
        <v>436</v>
      </c>
      <c r="G55" s="91" t="s">
        <v>439</v>
      </c>
      <c r="I55" s="92">
        <v>53410.930000002991</v>
      </c>
      <c r="J55" s="92">
        <v>40011.79</v>
      </c>
      <c r="K55" s="92">
        <f t="shared" si="0"/>
        <v>93422.720000002999</v>
      </c>
      <c r="M55" s="92"/>
      <c r="O55" s="92">
        <v>0</v>
      </c>
      <c r="P55" s="92">
        <v>0</v>
      </c>
      <c r="Q55" s="92">
        <v>0</v>
      </c>
      <c r="R55" s="92">
        <v>0</v>
      </c>
      <c r="S55" s="92"/>
      <c r="T55" s="92"/>
      <c r="U55" s="92"/>
      <c r="V55" s="92"/>
      <c r="W55" s="92"/>
      <c r="X55" s="92"/>
      <c r="Y55" s="92"/>
      <c r="Z55" s="92"/>
      <c r="AA55" s="92">
        <f t="shared" si="1"/>
        <v>0</v>
      </c>
    </row>
    <row r="56" spans="1:27" x14ac:dyDescent="0.35">
      <c r="A56" s="93">
        <v>2296</v>
      </c>
      <c r="B56" s="64">
        <v>103320</v>
      </c>
      <c r="C56" s="64" t="s">
        <v>127</v>
      </c>
      <c r="D56" s="64" t="s">
        <v>128</v>
      </c>
      <c r="E56" s="90" t="s">
        <v>438</v>
      </c>
      <c r="F56" s="90" t="s">
        <v>447</v>
      </c>
      <c r="G56" s="91">
        <v>0</v>
      </c>
      <c r="I56" s="92">
        <v>314590.01999999932</v>
      </c>
      <c r="J56" s="92">
        <v>20627.240000000002</v>
      </c>
      <c r="K56" s="92">
        <f t="shared" si="0"/>
        <v>335217.25999999931</v>
      </c>
      <c r="M56" s="92"/>
      <c r="O56" s="92">
        <v>0</v>
      </c>
      <c r="P56" s="92">
        <v>0</v>
      </c>
      <c r="Q56" s="92">
        <v>0</v>
      </c>
      <c r="R56" s="92">
        <v>0</v>
      </c>
      <c r="S56" s="92"/>
      <c r="T56" s="92"/>
      <c r="U56" s="92"/>
      <c r="V56" s="92"/>
      <c r="W56" s="92"/>
      <c r="X56" s="92"/>
      <c r="Y56" s="92"/>
      <c r="Z56" s="92"/>
      <c r="AA56" s="92">
        <f t="shared" si="1"/>
        <v>0</v>
      </c>
    </row>
    <row r="57" spans="1:27" x14ac:dyDescent="0.35">
      <c r="A57" s="93">
        <v>1015</v>
      </c>
      <c r="B57" s="64">
        <v>103128</v>
      </c>
      <c r="C57" s="64" t="s">
        <v>129</v>
      </c>
      <c r="D57" s="64" t="s">
        <v>130</v>
      </c>
      <c r="E57" s="90" t="s">
        <v>435</v>
      </c>
      <c r="F57" s="90" t="s">
        <v>436</v>
      </c>
      <c r="G57" s="91" t="s">
        <v>439</v>
      </c>
      <c r="I57" s="92">
        <v>215031.71999999962</v>
      </c>
      <c r="J57" s="92">
        <v>17189.25</v>
      </c>
      <c r="K57" s="92">
        <f t="shared" si="0"/>
        <v>232220.96999999962</v>
      </c>
      <c r="M57" s="92"/>
      <c r="O57" s="92">
        <v>0</v>
      </c>
      <c r="P57" s="92">
        <v>0</v>
      </c>
      <c r="Q57" s="92">
        <v>0</v>
      </c>
      <c r="R57" s="92">
        <v>0</v>
      </c>
      <c r="S57" s="92"/>
      <c r="T57" s="92"/>
      <c r="U57" s="92"/>
      <c r="V57" s="92"/>
      <c r="W57" s="92"/>
      <c r="X57" s="92"/>
      <c r="Y57" s="92"/>
      <c r="Z57" s="92"/>
      <c r="AA57" s="92">
        <f t="shared" si="1"/>
        <v>0</v>
      </c>
    </row>
    <row r="58" spans="1:27" x14ac:dyDescent="0.35">
      <c r="A58" s="93">
        <v>1022</v>
      </c>
      <c r="B58" s="64">
        <v>103135</v>
      </c>
      <c r="C58" s="64" t="s">
        <v>131</v>
      </c>
      <c r="D58" s="64" t="s">
        <v>132</v>
      </c>
      <c r="E58" s="90" t="s">
        <v>435</v>
      </c>
      <c r="F58" s="90" t="s">
        <v>436</v>
      </c>
      <c r="G58" s="91" t="s">
        <v>437</v>
      </c>
      <c r="I58" s="92">
        <v>349107.07999999984</v>
      </c>
      <c r="J58" s="92">
        <v>11925.339999999997</v>
      </c>
      <c r="K58" s="92">
        <f t="shared" si="0"/>
        <v>361032.41999999981</v>
      </c>
      <c r="M58" s="92"/>
      <c r="O58" s="92">
        <v>0</v>
      </c>
      <c r="P58" s="92">
        <v>0</v>
      </c>
      <c r="Q58" s="92">
        <v>0</v>
      </c>
      <c r="R58" s="92">
        <v>0</v>
      </c>
      <c r="S58" s="92"/>
      <c r="T58" s="92"/>
      <c r="U58" s="92"/>
      <c r="V58" s="92"/>
      <c r="W58" s="92"/>
      <c r="X58" s="92"/>
      <c r="Y58" s="92"/>
      <c r="Z58" s="92"/>
      <c r="AA58" s="92">
        <f t="shared" si="1"/>
        <v>0</v>
      </c>
    </row>
    <row r="59" spans="1:27" x14ac:dyDescent="0.35">
      <c r="A59" s="93">
        <v>2087</v>
      </c>
      <c r="B59" s="64">
        <v>103205</v>
      </c>
      <c r="C59" s="64" t="s">
        <v>133</v>
      </c>
      <c r="D59" s="64" t="s">
        <v>134</v>
      </c>
      <c r="E59" s="90" t="s">
        <v>438</v>
      </c>
      <c r="F59" s="90" t="s">
        <v>436</v>
      </c>
      <c r="G59" s="91" t="s">
        <v>439</v>
      </c>
      <c r="I59" s="92">
        <v>279576.97000000236</v>
      </c>
      <c r="J59" s="92">
        <v>2706.82</v>
      </c>
      <c r="K59" s="92">
        <f t="shared" si="0"/>
        <v>282283.79000000237</v>
      </c>
      <c r="M59" s="92"/>
      <c r="O59" s="92">
        <v>0</v>
      </c>
      <c r="P59" s="92">
        <v>0</v>
      </c>
      <c r="Q59" s="92">
        <v>0</v>
      </c>
      <c r="R59" s="92">
        <v>0</v>
      </c>
      <c r="S59" s="92"/>
      <c r="T59" s="92"/>
      <c r="U59" s="92"/>
      <c r="V59" s="92"/>
      <c r="W59" s="92"/>
      <c r="X59" s="92"/>
      <c r="Y59" s="92"/>
      <c r="Z59" s="92"/>
      <c r="AA59" s="92">
        <f t="shared" si="1"/>
        <v>0</v>
      </c>
    </row>
    <row r="60" spans="1:27" x14ac:dyDescent="0.35">
      <c r="A60" s="93">
        <v>2466</v>
      </c>
      <c r="B60" s="64">
        <v>103392</v>
      </c>
      <c r="C60" s="64" t="s">
        <v>135</v>
      </c>
      <c r="D60" s="64" t="s">
        <v>136</v>
      </c>
      <c r="E60" s="90" t="s">
        <v>438</v>
      </c>
      <c r="F60" s="90" t="s">
        <v>436</v>
      </c>
      <c r="G60" s="91" t="s">
        <v>439</v>
      </c>
      <c r="I60" s="92">
        <v>956483.09999999963</v>
      </c>
      <c r="J60" s="92">
        <v>13781.5</v>
      </c>
      <c r="K60" s="92">
        <f t="shared" si="0"/>
        <v>970264.59999999963</v>
      </c>
      <c r="M60" s="92"/>
      <c r="O60" s="92">
        <v>0</v>
      </c>
      <c r="P60" s="92">
        <v>0</v>
      </c>
      <c r="Q60" s="92">
        <v>0</v>
      </c>
      <c r="R60" s="92">
        <v>0</v>
      </c>
      <c r="S60" s="92"/>
      <c r="T60" s="92"/>
      <c r="U60" s="92"/>
      <c r="V60" s="92"/>
      <c r="W60" s="92"/>
      <c r="X60" s="92"/>
      <c r="Y60" s="92"/>
      <c r="Z60" s="92"/>
      <c r="AA60" s="92">
        <f t="shared" si="1"/>
        <v>0</v>
      </c>
    </row>
    <row r="61" spans="1:27" x14ac:dyDescent="0.35">
      <c r="A61" s="93">
        <v>2093</v>
      </c>
      <c r="B61" s="64">
        <v>103210</v>
      </c>
      <c r="C61" s="64" t="s">
        <v>137</v>
      </c>
      <c r="D61" s="64" t="s">
        <v>138</v>
      </c>
      <c r="E61" s="90" t="s">
        <v>438</v>
      </c>
      <c r="F61" s="90" t="s">
        <v>436</v>
      </c>
      <c r="G61" s="91" t="s">
        <v>439</v>
      </c>
      <c r="I61" s="92">
        <v>539039.51999999932</v>
      </c>
      <c r="J61" s="92">
        <v>40509.479999999996</v>
      </c>
      <c r="K61" s="92">
        <f t="shared" si="0"/>
        <v>579548.9999999993</v>
      </c>
      <c r="M61" s="92"/>
      <c r="O61" s="92">
        <v>0</v>
      </c>
      <c r="P61" s="92">
        <v>0</v>
      </c>
      <c r="Q61" s="92">
        <v>0</v>
      </c>
      <c r="R61" s="92">
        <v>0</v>
      </c>
      <c r="S61" s="92"/>
      <c r="T61" s="92"/>
      <c r="U61" s="92"/>
      <c r="V61" s="92"/>
      <c r="W61" s="92"/>
      <c r="X61" s="92"/>
      <c r="Y61" s="92"/>
      <c r="Z61" s="92"/>
      <c r="AA61" s="92">
        <f t="shared" si="1"/>
        <v>0</v>
      </c>
    </row>
    <row r="62" spans="1:27" x14ac:dyDescent="0.35">
      <c r="A62" s="93">
        <v>2092</v>
      </c>
      <c r="B62" s="64">
        <v>103209</v>
      </c>
      <c r="C62" s="64" t="s">
        <v>139</v>
      </c>
      <c r="D62" s="64" t="s">
        <v>140</v>
      </c>
      <c r="E62" s="90" t="s">
        <v>438</v>
      </c>
      <c r="F62" s="90" t="s">
        <v>436</v>
      </c>
      <c r="G62" s="91">
        <v>0</v>
      </c>
      <c r="I62" s="92">
        <v>797018.92</v>
      </c>
      <c r="J62" s="92">
        <v>47001.66</v>
      </c>
      <c r="K62" s="92">
        <f t="shared" si="0"/>
        <v>844020.58000000007</v>
      </c>
      <c r="M62" s="92"/>
      <c r="O62" s="92">
        <v>0</v>
      </c>
      <c r="P62" s="92">
        <v>0</v>
      </c>
      <c r="Q62" s="92">
        <v>0</v>
      </c>
      <c r="R62" s="92">
        <v>0</v>
      </c>
      <c r="S62" s="92"/>
      <c r="T62" s="92"/>
      <c r="U62" s="92"/>
      <c r="V62" s="92"/>
      <c r="W62" s="92"/>
      <c r="X62" s="92"/>
      <c r="Y62" s="92"/>
      <c r="Z62" s="92"/>
      <c r="AA62" s="92">
        <f t="shared" si="1"/>
        <v>0</v>
      </c>
    </row>
    <row r="63" spans="1:27" x14ac:dyDescent="0.35">
      <c r="A63" s="93">
        <v>7006</v>
      </c>
      <c r="B63" s="64">
        <v>103600</v>
      </c>
      <c r="C63" s="64" t="s">
        <v>141</v>
      </c>
      <c r="D63" s="64" t="s">
        <v>142</v>
      </c>
      <c r="E63" s="90" t="s">
        <v>440</v>
      </c>
      <c r="F63" s="90" t="s">
        <v>436</v>
      </c>
      <c r="G63" s="91" t="s">
        <v>437</v>
      </c>
      <c r="I63" s="92">
        <v>-79625.6099999898</v>
      </c>
      <c r="J63" s="92">
        <v>107508</v>
      </c>
      <c r="K63" s="92">
        <f t="shared" si="0"/>
        <v>27882.3900000102</v>
      </c>
      <c r="M63" s="92"/>
      <c r="O63" s="92">
        <v>0</v>
      </c>
      <c r="P63" s="92">
        <v>0</v>
      </c>
      <c r="Q63" s="92">
        <v>0</v>
      </c>
      <c r="R63" s="92">
        <v>0</v>
      </c>
      <c r="S63" s="92"/>
      <c r="T63" s="92"/>
      <c r="U63" s="92"/>
      <c r="V63" s="92"/>
      <c r="W63" s="92">
        <v>500000</v>
      </c>
      <c r="X63" s="92"/>
      <c r="Y63" s="92"/>
      <c r="Z63" s="92"/>
      <c r="AA63" s="92">
        <f t="shared" si="1"/>
        <v>500000</v>
      </c>
    </row>
    <row r="64" spans="1:27" x14ac:dyDescent="0.35">
      <c r="A64" s="93">
        <v>2099</v>
      </c>
      <c r="B64" s="64">
        <v>103214</v>
      </c>
      <c r="C64" s="64" t="s">
        <v>143</v>
      </c>
      <c r="D64" s="64" t="s">
        <v>144</v>
      </c>
      <c r="E64" s="90" t="s">
        <v>438</v>
      </c>
      <c r="F64" s="90" t="s">
        <v>436</v>
      </c>
      <c r="G64" s="91" t="s">
        <v>439</v>
      </c>
      <c r="I64" s="92">
        <v>210464.49999999965</v>
      </c>
      <c r="J64" s="92">
        <v>2309.25</v>
      </c>
      <c r="K64" s="92">
        <f t="shared" si="0"/>
        <v>212773.74999999965</v>
      </c>
      <c r="M64" s="92"/>
      <c r="O64" s="92">
        <v>0</v>
      </c>
      <c r="P64" s="92">
        <v>0</v>
      </c>
      <c r="Q64" s="92">
        <v>0</v>
      </c>
      <c r="R64" s="92">
        <v>0</v>
      </c>
      <c r="S64" s="92"/>
      <c r="T64" s="92"/>
      <c r="U64" s="92"/>
      <c r="V64" s="92"/>
      <c r="W64" s="92"/>
      <c r="X64" s="92"/>
      <c r="Y64" s="92"/>
      <c r="Z64" s="92"/>
      <c r="AA64" s="92">
        <f t="shared" si="1"/>
        <v>0</v>
      </c>
    </row>
    <row r="65" spans="1:27" x14ac:dyDescent="0.35">
      <c r="A65" s="93">
        <v>1010</v>
      </c>
      <c r="B65" s="64">
        <v>103125</v>
      </c>
      <c r="C65" s="64" t="s">
        <v>145</v>
      </c>
      <c r="D65" s="64" t="s">
        <v>146</v>
      </c>
      <c r="E65" s="90" t="s">
        <v>435</v>
      </c>
      <c r="F65" s="90" t="s">
        <v>436</v>
      </c>
      <c r="G65" s="91" t="s">
        <v>437</v>
      </c>
      <c r="I65" s="92">
        <v>470124.49999999977</v>
      </c>
      <c r="J65" s="92">
        <v>5194.75</v>
      </c>
      <c r="K65" s="92">
        <f t="shared" si="0"/>
        <v>475319.24999999977</v>
      </c>
      <c r="M65" s="92"/>
      <c r="O65" s="92">
        <v>0</v>
      </c>
      <c r="P65" s="92">
        <v>0</v>
      </c>
      <c r="Q65" s="92">
        <v>0</v>
      </c>
      <c r="R65" s="92">
        <v>0</v>
      </c>
      <c r="S65" s="92"/>
      <c r="T65" s="92"/>
      <c r="U65" s="92"/>
      <c r="V65" s="92"/>
      <c r="W65" s="92"/>
      <c r="X65" s="92"/>
      <c r="Y65" s="92"/>
      <c r="Z65" s="92"/>
      <c r="AA65" s="92">
        <f t="shared" si="1"/>
        <v>0</v>
      </c>
    </row>
    <row r="66" spans="1:27" x14ac:dyDescent="0.35">
      <c r="A66" s="93">
        <v>1021</v>
      </c>
      <c r="B66" s="64">
        <v>103134</v>
      </c>
      <c r="C66" s="64" t="s">
        <v>147</v>
      </c>
      <c r="D66" s="64" t="s">
        <v>148</v>
      </c>
      <c r="E66" s="90" t="s">
        <v>435</v>
      </c>
      <c r="F66" s="90" t="s">
        <v>436</v>
      </c>
      <c r="G66" s="91" t="s">
        <v>439</v>
      </c>
      <c r="I66" s="92">
        <v>119166.30000000028</v>
      </c>
      <c r="J66" s="92">
        <v>11694.310000000001</v>
      </c>
      <c r="K66" s="92">
        <f t="shared" si="0"/>
        <v>130860.61000000028</v>
      </c>
      <c r="M66" s="92"/>
      <c r="O66" s="92">
        <v>0</v>
      </c>
      <c r="P66" s="92">
        <v>0</v>
      </c>
      <c r="Q66" s="92">
        <v>0</v>
      </c>
      <c r="R66" s="92">
        <v>0</v>
      </c>
      <c r="S66" s="92"/>
      <c r="T66" s="92"/>
      <c r="U66" s="92"/>
      <c r="V66" s="92"/>
      <c r="W66" s="92"/>
      <c r="X66" s="92"/>
      <c r="Y66" s="92"/>
      <c r="Z66" s="92"/>
      <c r="AA66" s="92">
        <f t="shared" si="1"/>
        <v>0</v>
      </c>
    </row>
    <row r="67" spans="1:27" x14ac:dyDescent="0.35">
      <c r="A67" s="93">
        <v>4201</v>
      </c>
      <c r="B67" s="64">
        <v>103503</v>
      </c>
      <c r="C67" s="64" t="s">
        <v>149</v>
      </c>
      <c r="D67" s="64" t="s">
        <v>150</v>
      </c>
      <c r="E67" s="90" t="s">
        <v>441</v>
      </c>
      <c r="F67" s="90" t="s">
        <v>436</v>
      </c>
      <c r="G67" s="91">
        <v>0</v>
      </c>
      <c r="I67" s="92">
        <v>2462119.2100000018</v>
      </c>
      <c r="J67" s="92">
        <v>14787.839999999993</v>
      </c>
      <c r="K67" s="92">
        <f t="shared" si="0"/>
        <v>2476907.0500000017</v>
      </c>
      <c r="M67" s="92"/>
      <c r="O67" s="92">
        <v>0</v>
      </c>
      <c r="P67" s="92">
        <v>0</v>
      </c>
      <c r="Q67" s="92">
        <v>0</v>
      </c>
      <c r="R67" s="92">
        <v>0</v>
      </c>
      <c r="S67" s="92"/>
      <c r="T67" s="92"/>
      <c r="U67" s="92"/>
      <c r="V67" s="92"/>
      <c r="W67" s="92"/>
      <c r="X67" s="92"/>
      <c r="Y67" s="92"/>
      <c r="Z67" s="92"/>
      <c r="AA67" s="92">
        <f t="shared" si="1"/>
        <v>0</v>
      </c>
    </row>
    <row r="68" spans="1:27" x14ac:dyDescent="0.35">
      <c r="A68" s="93">
        <v>4015</v>
      </c>
      <c r="B68" s="64">
        <v>103483</v>
      </c>
      <c r="C68" s="64" t="s">
        <v>151</v>
      </c>
      <c r="D68" s="64" t="s">
        <v>152</v>
      </c>
      <c r="E68" s="90" t="s">
        <v>441</v>
      </c>
      <c r="F68" s="90" t="s">
        <v>436</v>
      </c>
      <c r="G68" s="91">
        <v>0</v>
      </c>
      <c r="I68" s="92">
        <v>1167619.1300000011</v>
      </c>
      <c r="J68" s="92">
        <v>43990.84</v>
      </c>
      <c r="K68" s="92">
        <f t="shared" si="0"/>
        <v>1211609.9700000011</v>
      </c>
      <c r="M68" s="92"/>
      <c r="O68" s="92">
        <v>0</v>
      </c>
      <c r="P68" s="92">
        <v>0</v>
      </c>
      <c r="Q68" s="92">
        <v>0</v>
      </c>
      <c r="R68" s="92">
        <v>0</v>
      </c>
      <c r="S68" s="92"/>
      <c r="T68" s="92"/>
      <c r="U68" s="92"/>
      <c r="V68" s="92"/>
      <c r="W68" s="92"/>
      <c r="X68" s="92"/>
      <c r="Y68" s="92"/>
      <c r="Z68" s="92"/>
      <c r="AA68" s="92">
        <f t="shared" si="1"/>
        <v>0</v>
      </c>
    </row>
    <row r="69" spans="1:27" x14ac:dyDescent="0.35">
      <c r="A69" s="93">
        <v>3411</v>
      </c>
      <c r="B69" s="64">
        <v>103479</v>
      </c>
      <c r="C69" s="64" t="s">
        <v>153</v>
      </c>
      <c r="D69" s="64" t="s">
        <v>154</v>
      </c>
      <c r="E69" s="90" t="s">
        <v>438</v>
      </c>
      <c r="F69" s="90" t="s">
        <v>436</v>
      </c>
      <c r="G69" s="91" t="s">
        <v>437</v>
      </c>
      <c r="I69" s="92">
        <v>391018.42000000062</v>
      </c>
      <c r="J69" s="92">
        <v>0</v>
      </c>
      <c r="K69" s="92">
        <f t="shared" si="0"/>
        <v>391018.42000000062</v>
      </c>
      <c r="M69" s="92"/>
      <c r="O69" s="92">
        <v>0</v>
      </c>
      <c r="P69" s="92">
        <v>0</v>
      </c>
      <c r="Q69" s="92">
        <v>0</v>
      </c>
      <c r="R69" s="92">
        <v>0</v>
      </c>
      <c r="S69" s="92"/>
      <c r="T69" s="92"/>
      <c r="U69" s="92"/>
      <c r="V69" s="92"/>
      <c r="W69" s="92"/>
      <c r="X69" s="92"/>
      <c r="Y69" s="92"/>
      <c r="Z69" s="92"/>
      <c r="AA69" s="92">
        <f t="shared" si="1"/>
        <v>0</v>
      </c>
    </row>
    <row r="70" spans="1:27" x14ac:dyDescent="0.35">
      <c r="A70" s="93">
        <v>4223</v>
      </c>
      <c r="B70" s="64">
        <v>103509</v>
      </c>
      <c r="C70" s="64" t="s">
        <v>155</v>
      </c>
      <c r="D70" s="64" t="s">
        <v>156</v>
      </c>
      <c r="E70" s="90" t="s">
        <v>441</v>
      </c>
      <c r="F70" s="90" t="s">
        <v>436</v>
      </c>
      <c r="G70" s="91">
        <v>0</v>
      </c>
      <c r="I70" s="92">
        <v>3880738.2999999989</v>
      </c>
      <c r="J70" s="92">
        <v>24995.31</v>
      </c>
      <c r="K70" s="92">
        <f t="shared" ref="K70:K133" si="2">I70+J70</f>
        <v>3905733.6099999989</v>
      </c>
      <c r="M70" s="92"/>
      <c r="O70" s="92">
        <v>0</v>
      </c>
      <c r="P70" s="92">
        <v>0</v>
      </c>
      <c r="Q70" s="92">
        <v>0</v>
      </c>
      <c r="R70" s="92">
        <v>0</v>
      </c>
      <c r="S70" s="92"/>
      <c r="T70" s="92"/>
      <c r="U70" s="92"/>
      <c r="V70" s="92"/>
      <c r="W70" s="92"/>
      <c r="X70" s="92"/>
      <c r="Y70" s="92"/>
      <c r="Z70" s="92"/>
      <c r="AA70" s="92">
        <f t="shared" ref="AA70:AA133" si="3">(-M70)+SUM(O70:Z70)</f>
        <v>0</v>
      </c>
    </row>
    <row r="71" spans="1:27" x14ac:dyDescent="0.35">
      <c r="A71" s="93">
        <v>3317</v>
      </c>
      <c r="B71" s="64">
        <v>103421</v>
      </c>
      <c r="C71" s="64" t="s">
        <v>157</v>
      </c>
      <c r="D71" s="64" t="s">
        <v>158</v>
      </c>
      <c r="E71" s="90" t="s">
        <v>438</v>
      </c>
      <c r="F71" s="90" t="s">
        <v>436</v>
      </c>
      <c r="G71" s="91" t="s">
        <v>439</v>
      </c>
      <c r="I71" s="92">
        <v>28044.320000000676</v>
      </c>
      <c r="J71" s="92">
        <v>44157</v>
      </c>
      <c r="K71" s="92">
        <f t="shared" si="2"/>
        <v>72201.320000000676</v>
      </c>
      <c r="M71" s="92"/>
      <c r="O71" s="92">
        <v>0</v>
      </c>
      <c r="P71" s="92">
        <v>0</v>
      </c>
      <c r="Q71" s="92">
        <v>0</v>
      </c>
      <c r="R71" s="92">
        <v>0</v>
      </c>
      <c r="S71" s="92"/>
      <c r="T71" s="92"/>
      <c r="U71" s="92"/>
      <c r="V71" s="92"/>
      <c r="W71" s="92"/>
      <c r="X71" s="92"/>
      <c r="Y71" s="92"/>
      <c r="Z71" s="92"/>
      <c r="AA71" s="92">
        <f t="shared" si="3"/>
        <v>0</v>
      </c>
    </row>
    <row r="72" spans="1:27" x14ac:dyDescent="0.35">
      <c r="A72" s="93">
        <v>1023</v>
      </c>
      <c r="B72" s="64">
        <v>103136</v>
      </c>
      <c r="C72" s="64" t="s">
        <v>159</v>
      </c>
      <c r="D72" s="64" t="s">
        <v>160</v>
      </c>
      <c r="E72" s="90" t="s">
        <v>435</v>
      </c>
      <c r="F72" s="90" t="s">
        <v>436</v>
      </c>
      <c r="G72" s="91" t="s">
        <v>437</v>
      </c>
      <c r="I72" s="92">
        <v>274462.42999999988</v>
      </c>
      <c r="J72" s="92">
        <v>27919.88</v>
      </c>
      <c r="K72" s="92">
        <f t="shared" si="2"/>
        <v>302382.30999999988</v>
      </c>
      <c r="M72" s="92"/>
      <c r="O72" s="92">
        <v>0</v>
      </c>
      <c r="P72" s="92">
        <v>0</v>
      </c>
      <c r="Q72" s="92">
        <v>0</v>
      </c>
      <c r="R72" s="92">
        <v>0</v>
      </c>
      <c r="S72" s="92"/>
      <c r="T72" s="92"/>
      <c r="U72" s="92"/>
      <c r="V72" s="92"/>
      <c r="W72" s="92"/>
      <c r="X72" s="92"/>
      <c r="Y72" s="92"/>
      <c r="Z72" s="92"/>
      <c r="AA72" s="92">
        <f t="shared" si="3"/>
        <v>0</v>
      </c>
    </row>
    <row r="73" spans="1:27" x14ac:dyDescent="0.35">
      <c r="A73" s="93">
        <v>2015</v>
      </c>
      <c r="B73" s="64">
        <v>134102</v>
      </c>
      <c r="C73" s="64" t="s">
        <v>161</v>
      </c>
      <c r="D73" s="64" t="s">
        <v>162</v>
      </c>
      <c r="E73" s="90" t="s">
        <v>438</v>
      </c>
      <c r="F73" s="90" t="s">
        <v>436</v>
      </c>
      <c r="G73" s="91">
        <v>0</v>
      </c>
      <c r="I73" s="92">
        <v>562555.25999999954</v>
      </c>
      <c r="J73" s="92">
        <v>13515</v>
      </c>
      <c r="K73" s="92">
        <f t="shared" si="2"/>
        <v>576070.25999999954</v>
      </c>
      <c r="M73" s="92"/>
      <c r="O73" s="92">
        <v>0</v>
      </c>
      <c r="P73" s="92">
        <v>0</v>
      </c>
      <c r="Q73" s="92">
        <v>0</v>
      </c>
      <c r="R73" s="92">
        <v>0</v>
      </c>
      <c r="S73" s="92"/>
      <c r="T73" s="92"/>
      <c r="U73" s="92"/>
      <c r="V73" s="92"/>
      <c r="W73" s="92"/>
      <c r="X73" s="92"/>
      <c r="Y73" s="92"/>
      <c r="Z73" s="92"/>
      <c r="AA73" s="92">
        <f t="shared" si="3"/>
        <v>0</v>
      </c>
    </row>
    <row r="74" spans="1:27" x14ac:dyDescent="0.35">
      <c r="A74" s="93">
        <v>4063</v>
      </c>
      <c r="B74" s="64">
        <v>103486</v>
      </c>
      <c r="C74" s="64" t="s">
        <v>163</v>
      </c>
      <c r="D74" s="64" t="s">
        <v>164</v>
      </c>
      <c r="E74" s="90" t="s">
        <v>441</v>
      </c>
      <c r="F74" s="90" t="s">
        <v>436</v>
      </c>
      <c r="G74" s="91">
        <v>0</v>
      </c>
      <c r="I74" s="92">
        <v>546939.8599999994</v>
      </c>
      <c r="J74" s="92">
        <v>39715</v>
      </c>
      <c r="K74" s="92">
        <f t="shared" si="2"/>
        <v>586654.8599999994</v>
      </c>
      <c r="M74" s="92"/>
      <c r="O74" s="92">
        <v>0</v>
      </c>
      <c r="P74" s="92">
        <v>0</v>
      </c>
      <c r="Q74" s="92">
        <v>0</v>
      </c>
      <c r="R74" s="92">
        <v>0</v>
      </c>
      <c r="S74" s="92"/>
      <c r="T74" s="92"/>
      <c r="U74" s="92"/>
      <c r="V74" s="92"/>
      <c r="W74" s="92"/>
      <c r="X74" s="92"/>
      <c r="Y74" s="92"/>
      <c r="Z74" s="92"/>
      <c r="AA74" s="92">
        <f t="shared" si="3"/>
        <v>0</v>
      </c>
    </row>
    <row r="75" spans="1:27" x14ac:dyDescent="0.35">
      <c r="A75" s="93">
        <v>1016</v>
      </c>
      <c r="B75" s="64">
        <v>103129</v>
      </c>
      <c r="C75" s="64" t="s">
        <v>165</v>
      </c>
      <c r="D75" s="64" t="s">
        <v>166</v>
      </c>
      <c r="E75" s="90" t="s">
        <v>435</v>
      </c>
      <c r="F75" s="90" t="s">
        <v>436</v>
      </c>
      <c r="G75" s="91" t="s">
        <v>439</v>
      </c>
      <c r="I75" s="92">
        <v>145367.85000000114</v>
      </c>
      <c r="J75" s="92">
        <v>2934</v>
      </c>
      <c r="K75" s="92">
        <f t="shared" si="2"/>
        <v>148301.85000000114</v>
      </c>
      <c r="M75" s="92"/>
      <c r="O75" s="92">
        <v>0</v>
      </c>
      <c r="P75" s="92">
        <v>0</v>
      </c>
      <c r="Q75" s="92">
        <v>0</v>
      </c>
      <c r="R75" s="92">
        <v>0</v>
      </c>
      <c r="S75" s="92"/>
      <c r="T75" s="92"/>
      <c r="U75" s="92"/>
      <c r="V75" s="92"/>
      <c r="W75" s="92"/>
      <c r="X75" s="92"/>
      <c r="Y75" s="92"/>
      <c r="Z75" s="92"/>
      <c r="AA75" s="92">
        <f t="shared" si="3"/>
        <v>0</v>
      </c>
    </row>
    <row r="76" spans="1:27" x14ac:dyDescent="0.35">
      <c r="A76" s="93">
        <v>2115</v>
      </c>
      <c r="B76" s="64">
        <v>103221</v>
      </c>
      <c r="C76" s="64" t="s">
        <v>167</v>
      </c>
      <c r="D76" s="64" t="s">
        <v>168</v>
      </c>
      <c r="E76" s="90" t="s">
        <v>438</v>
      </c>
      <c r="F76" s="90" t="s">
        <v>436</v>
      </c>
      <c r="G76" s="91" t="s">
        <v>439</v>
      </c>
      <c r="I76" s="92">
        <v>291317.62000000023</v>
      </c>
      <c r="J76" s="92">
        <v>4559.88</v>
      </c>
      <c r="K76" s="92">
        <f t="shared" si="2"/>
        <v>295877.50000000023</v>
      </c>
      <c r="M76" s="92"/>
      <c r="O76" s="92">
        <v>0</v>
      </c>
      <c r="P76" s="92">
        <v>0</v>
      </c>
      <c r="Q76" s="92">
        <v>0</v>
      </c>
      <c r="R76" s="92">
        <v>0</v>
      </c>
      <c r="S76" s="92"/>
      <c r="T76" s="92"/>
      <c r="U76" s="92"/>
      <c r="V76" s="92"/>
      <c r="W76" s="92"/>
      <c r="X76" s="92"/>
      <c r="Y76" s="92"/>
      <c r="Z76" s="92"/>
      <c r="AA76" s="92">
        <f t="shared" si="3"/>
        <v>0</v>
      </c>
    </row>
    <row r="77" spans="1:27" x14ac:dyDescent="0.35">
      <c r="A77" s="93">
        <v>2441</v>
      </c>
      <c r="B77" s="64">
        <v>103368</v>
      </c>
      <c r="C77" s="64" t="s">
        <v>169</v>
      </c>
      <c r="D77" s="64" t="s">
        <v>170</v>
      </c>
      <c r="E77" s="90" t="s">
        <v>438</v>
      </c>
      <c r="F77" s="90" t="s">
        <v>436</v>
      </c>
      <c r="G77" s="91" t="s">
        <v>439</v>
      </c>
      <c r="I77" s="92">
        <v>319126.28000000305</v>
      </c>
      <c r="J77" s="92">
        <v>38444.129999999997</v>
      </c>
      <c r="K77" s="92">
        <f t="shared" si="2"/>
        <v>357570.41000000306</v>
      </c>
      <c r="M77" s="92"/>
      <c r="O77" s="92">
        <v>0</v>
      </c>
      <c r="P77" s="92">
        <v>0</v>
      </c>
      <c r="Q77" s="92">
        <v>0</v>
      </c>
      <c r="R77" s="92">
        <v>0</v>
      </c>
      <c r="S77" s="92"/>
      <c r="T77" s="92"/>
      <c r="U77" s="92"/>
      <c r="V77" s="92"/>
      <c r="W77" s="92"/>
      <c r="X77" s="92"/>
      <c r="Y77" s="92"/>
      <c r="Z77" s="92"/>
      <c r="AA77" s="92">
        <f t="shared" si="3"/>
        <v>0</v>
      </c>
    </row>
    <row r="78" spans="1:27" x14ac:dyDescent="0.35">
      <c r="A78" s="93">
        <v>2321</v>
      </c>
      <c r="B78" s="64">
        <v>103339</v>
      </c>
      <c r="C78" s="64" t="s">
        <v>171</v>
      </c>
      <c r="D78" s="64" t="s">
        <v>172</v>
      </c>
      <c r="E78" s="90" t="s">
        <v>438</v>
      </c>
      <c r="F78" s="90" t="s">
        <v>436</v>
      </c>
      <c r="G78" s="91" t="s">
        <v>439</v>
      </c>
      <c r="I78" s="92">
        <v>385866.67999999924</v>
      </c>
      <c r="J78" s="92">
        <v>6066.4</v>
      </c>
      <c r="K78" s="92">
        <f t="shared" si="2"/>
        <v>391933.07999999926</v>
      </c>
      <c r="M78" s="92"/>
      <c r="O78" s="92">
        <v>0</v>
      </c>
      <c r="P78" s="92">
        <v>0</v>
      </c>
      <c r="Q78" s="92">
        <v>0</v>
      </c>
      <c r="R78" s="92">
        <v>0</v>
      </c>
      <c r="S78" s="92"/>
      <c r="T78" s="92"/>
      <c r="U78" s="92"/>
      <c r="V78" s="92"/>
      <c r="W78" s="92"/>
      <c r="X78" s="92"/>
      <c r="Y78" s="92"/>
      <c r="Z78" s="92"/>
      <c r="AA78" s="92">
        <f t="shared" si="3"/>
        <v>0</v>
      </c>
    </row>
    <row r="79" spans="1:27" x14ac:dyDescent="0.35">
      <c r="A79" s="93">
        <v>7062</v>
      </c>
      <c r="B79" s="64">
        <v>103632</v>
      </c>
      <c r="C79" s="64" t="s">
        <v>173</v>
      </c>
      <c r="D79" s="64" t="s">
        <v>174</v>
      </c>
      <c r="E79" s="90" t="s">
        <v>440</v>
      </c>
      <c r="F79" s="90" t="s">
        <v>436</v>
      </c>
      <c r="G79" s="91" t="s">
        <v>439</v>
      </c>
      <c r="I79" s="92">
        <v>805759.3399999988</v>
      </c>
      <c r="J79" s="92">
        <v>53477.34</v>
      </c>
      <c r="K79" s="92">
        <f t="shared" si="2"/>
        <v>859236.67999999877</v>
      </c>
      <c r="M79" s="92"/>
      <c r="O79" s="92">
        <v>0</v>
      </c>
      <c r="P79" s="92">
        <v>0</v>
      </c>
      <c r="Q79" s="92">
        <v>0</v>
      </c>
      <c r="R79" s="92">
        <v>0</v>
      </c>
      <c r="S79" s="92"/>
      <c r="T79" s="92"/>
      <c r="U79" s="92"/>
      <c r="V79" s="92"/>
      <c r="W79" s="92"/>
      <c r="X79" s="92"/>
      <c r="Y79" s="92"/>
      <c r="Z79" s="92"/>
      <c r="AA79" s="92">
        <f t="shared" si="3"/>
        <v>0</v>
      </c>
    </row>
    <row r="80" spans="1:27" x14ac:dyDescent="0.35">
      <c r="A80" s="93">
        <v>2462</v>
      </c>
      <c r="B80" s="64">
        <v>103388</v>
      </c>
      <c r="C80" s="64" t="s">
        <v>175</v>
      </c>
      <c r="D80" s="64" t="s">
        <v>176</v>
      </c>
      <c r="E80" s="90" t="s">
        <v>438</v>
      </c>
      <c r="F80" s="90" t="s">
        <v>436</v>
      </c>
      <c r="G80" s="91">
        <v>0</v>
      </c>
      <c r="I80" s="92">
        <v>624319.06999999913</v>
      </c>
      <c r="J80" s="92">
        <v>4390.83</v>
      </c>
      <c r="K80" s="92">
        <f t="shared" si="2"/>
        <v>628709.89999999909</v>
      </c>
      <c r="M80" s="92"/>
      <c r="O80" s="92">
        <v>0</v>
      </c>
      <c r="P80" s="92">
        <v>0</v>
      </c>
      <c r="Q80" s="92">
        <v>0</v>
      </c>
      <c r="R80" s="92">
        <v>0</v>
      </c>
      <c r="S80" s="92"/>
      <c r="T80" s="92"/>
      <c r="U80" s="92"/>
      <c r="V80" s="92"/>
      <c r="W80" s="92"/>
      <c r="X80" s="92"/>
      <c r="Y80" s="92"/>
      <c r="Z80" s="92"/>
      <c r="AA80" s="92">
        <f t="shared" si="3"/>
        <v>0</v>
      </c>
    </row>
    <row r="81" spans="1:27" x14ac:dyDescent="0.35">
      <c r="A81" s="93">
        <v>7012</v>
      </c>
      <c r="B81" s="64">
        <v>103603</v>
      </c>
      <c r="C81" s="64" t="s">
        <v>177</v>
      </c>
      <c r="D81" s="64" t="s">
        <v>178</v>
      </c>
      <c r="E81" s="90" t="s">
        <v>440</v>
      </c>
      <c r="F81" s="90" t="s">
        <v>436</v>
      </c>
      <c r="G81" s="91" t="s">
        <v>439</v>
      </c>
      <c r="I81" s="92">
        <v>-131472.62000000011</v>
      </c>
      <c r="J81" s="92">
        <v>38628</v>
      </c>
      <c r="K81" s="92">
        <f t="shared" si="2"/>
        <v>-92844.620000000112</v>
      </c>
      <c r="M81" s="92"/>
      <c r="O81" s="92">
        <v>0</v>
      </c>
      <c r="P81" s="92">
        <v>0</v>
      </c>
      <c r="Q81" s="92">
        <v>0</v>
      </c>
      <c r="R81" s="92">
        <v>0</v>
      </c>
      <c r="S81" s="92"/>
      <c r="T81" s="92"/>
      <c r="U81" s="92"/>
      <c r="V81" s="92"/>
      <c r="W81" s="92"/>
      <c r="X81" s="92"/>
      <c r="Y81" s="92"/>
      <c r="Z81" s="92"/>
      <c r="AA81" s="92">
        <f t="shared" si="3"/>
        <v>0</v>
      </c>
    </row>
    <row r="82" spans="1:27" x14ac:dyDescent="0.35">
      <c r="A82" s="93">
        <v>2127</v>
      </c>
      <c r="B82" s="64">
        <v>103227</v>
      </c>
      <c r="C82" s="64" t="s">
        <v>179</v>
      </c>
      <c r="D82" s="64" t="s">
        <v>180</v>
      </c>
      <c r="E82" s="90" t="s">
        <v>438</v>
      </c>
      <c r="F82" s="90" t="s">
        <v>436</v>
      </c>
      <c r="G82" s="91">
        <v>0</v>
      </c>
      <c r="I82" s="92">
        <v>314028.36000000092</v>
      </c>
      <c r="J82" s="92">
        <v>45956.78</v>
      </c>
      <c r="K82" s="92">
        <f t="shared" si="2"/>
        <v>359985.14000000095</v>
      </c>
      <c r="M82" s="92"/>
      <c r="O82" s="92">
        <v>0</v>
      </c>
      <c r="P82" s="92">
        <v>0</v>
      </c>
      <c r="Q82" s="92">
        <v>0</v>
      </c>
      <c r="R82" s="92">
        <v>0</v>
      </c>
      <c r="S82" s="92"/>
      <c r="T82" s="92"/>
      <c r="U82" s="92"/>
      <c r="V82" s="92"/>
      <c r="W82" s="92"/>
      <c r="X82" s="92"/>
      <c r="Y82" s="92"/>
      <c r="Z82" s="92"/>
      <c r="AA82" s="92">
        <f t="shared" si="3"/>
        <v>0</v>
      </c>
    </row>
    <row r="83" spans="1:27" x14ac:dyDescent="0.35">
      <c r="A83" s="93">
        <v>2129</v>
      </c>
      <c r="B83" s="64">
        <v>103229</v>
      </c>
      <c r="C83" s="64" t="s">
        <v>181</v>
      </c>
      <c r="D83" s="64" t="s">
        <v>182</v>
      </c>
      <c r="E83" s="90" t="s">
        <v>438</v>
      </c>
      <c r="F83" s="90" t="s">
        <v>436</v>
      </c>
      <c r="G83" s="91">
        <v>0</v>
      </c>
      <c r="I83" s="92">
        <v>50081.93357843082</v>
      </c>
      <c r="J83" s="92">
        <v>30406.47</v>
      </c>
      <c r="K83" s="92">
        <f t="shared" si="2"/>
        <v>80488.403578430822</v>
      </c>
      <c r="M83" s="92"/>
      <c r="O83" s="92">
        <v>0</v>
      </c>
      <c r="P83" s="92">
        <v>0</v>
      </c>
      <c r="Q83" s="92">
        <v>60000</v>
      </c>
      <c r="R83" s="92">
        <v>0</v>
      </c>
      <c r="S83" s="92"/>
      <c r="T83" s="92"/>
      <c r="U83" s="92"/>
      <c r="V83" s="92"/>
      <c r="W83" s="92"/>
      <c r="X83" s="92"/>
      <c r="Y83" s="92"/>
      <c r="Z83" s="92"/>
      <c r="AA83" s="92">
        <f t="shared" si="3"/>
        <v>60000</v>
      </c>
    </row>
    <row r="84" spans="1:27" x14ac:dyDescent="0.35">
      <c r="A84" s="93">
        <v>2128</v>
      </c>
      <c r="B84" s="64">
        <v>103228</v>
      </c>
      <c r="C84" s="64" t="s">
        <v>183</v>
      </c>
      <c r="D84" s="64" t="s">
        <v>184</v>
      </c>
      <c r="E84" s="90" t="s">
        <v>438</v>
      </c>
      <c r="F84" s="90" t="s">
        <v>436</v>
      </c>
      <c r="G84" s="91">
        <v>0</v>
      </c>
      <c r="I84" s="92">
        <v>213519.83208333323</v>
      </c>
      <c r="J84" s="92">
        <v>76166.37</v>
      </c>
      <c r="K84" s="92">
        <f t="shared" si="2"/>
        <v>289686.20208333322</v>
      </c>
      <c r="M84" s="92"/>
      <c r="O84" s="92">
        <v>0</v>
      </c>
      <c r="P84" s="92">
        <v>0</v>
      </c>
      <c r="Q84" s="92">
        <v>0</v>
      </c>
      <c r="R84" s="92">
        <v>0</v>
      </c>
      <c r="S84" s="92"/>
      <c r="T84" s="92"/>
      <c r="U84" s="92"/>
      <c r="V84" s="92"/>
      <c r="W84" s="92"/>
      <c r="X84" s="92"/>
      <c r="Y84" s="92"/>
      <c r="Z84" s="92"/>
      <c r="AA84" s="92">
        <f t="shared" si="3"/>
        <v>0</v>
      </c>
    </row>
    <row r="85" spans="1:27" x14ac:dyDescent="0.35">
      <c r="A85" s="93">
        <v>2420</v>
      </c>
      <c r="B85" s="64">
        <v>103353</v>
      </c>
      <c r="C85" s="64" t="s">
        <v>185</v>
      </c>
      <c r="D85" s="64" t="s">
        <v>186</v>
      </c>
      <c r="E85" s="90" t="s">
        <v>438</v>
      </c>
      <c r="F85" s="90" t="s">
        <v>436</v>
      </c>
      <c r="G85" s="91" t="s">
        <v>439</v>
      </c>
      <c r="I85" s="92">
        <v>284740</v>
      </c>
      <c r="J85" s="92">
        <v>7014</v>
      </c>
      <c r="K85" s="92">
        <f t="shared" si="2"/>
        <v>291754</v>
      </c>
      <c r="M85" s="92"/>
      <c r="O85" s="92">
        <v>0</v>
      </c>
      <c r="P85" s="92">
        <v>0</v>
      </c>
      <c r="Q85" s="92">
        <v>0</v>
      </c>
      <c r="R85" s="92">
        <v>0</v>
      </c>
      <c r="S85" s="92"/>
      <c r="T85" s="92"/>
      <c r="U85" s="92"/>
      <c r="V85" s="92"/>
      <c r="W85" s="92"/>
      <c r="X85" s="92"/>
      <c r="Y85" s="92"/>
      <c r="Z85" s="92"/>
      <c r="AA85" s="92">
        <f t="shared" si="3"/>
        <v>0</v>
      </c>
    </row>
    <row r="86" spans="1:27" x14ac:dyDescent="0.35">
      <c r="A86" s="93">
        <v>1012</v>
      </c>
      <c r="B86" s="64">
        <v>103126</v>
      </c>
      <c r="C86" s="64" t="s">
        <v>187</v>
      </c>
      <c r="D86" s="64" t="s">
        <v>188</v>
      </c>
      <c r="E86" s="90" t="s">
        <v>435</v>
      </c>
      <c r="F86" s="90" t="s">
        <v>436</v>
      </c>
      <c r="G86" s="91" t="s">
        <v>439</v>
      </c>
      <c r="I86" s="92">
        <v>495607.77999999974</v>
      </c>
      <c r="J86" s="92">
        <v>45458.95</v>
      </c>
      <c r="K86" s="92">
        <f t="shared" si="2"/>
        <v>541066.72999999975</v>
      </c>
      <c r="M86" s="92"/>
      <c r="O86" s="92">
        <v>0</v>
      </c>
      <c r="P86" s="92">
        <v>0</v>
      </c>
      <c r="Q86" s="92">
        <v>0</v>
      </c>
      <c r="R86" s="92">
        <v>0</v>
      </c>
      <c r="S86" s="92"/>
      <c r="T86" s="92"/>
      <c r="U86" s="92"/>
      <c r="V86" s="92"/>
      <c r="W86" s="92"/>
      <c r="X86" s="92"/>
      <c r="Y86" s="92"/>
      <c r="Z86" s="92"/>
      <c r="AA86" s="92">
        <f t="shared" si="3"/>
        <v>0</v>
      </c>
    </row>
    <row r="87" spans="1:27" x14ac:dyDescent="0.35">
      <c r="A87" s="93">
        <v>2133</v>
      </c>
      <c r="B87" s="64">
        <v>103233</v>
      </c>
      <c r="C87" s="64" t="s">
        <v>189</v>
      </c>
      <c r="D87" s="64" t="s">
        <v>190</v>
      </c>
      <c r="E87" s="90" t="s">
        <v>438</v>
      </c>
      <c r="F87" s="90" t="s">
        <v>436</v>
      </c>
      <c r="G87" s="91">
        <v>0</v>
      </c>
      <c r="I87" s="92">
        <v>351829.37999999971</v>
      </c>
      <c r="J87" s="92">
        <v>40863.799999999996</v>
      </c>
      <c r="K87" s="92">
        <f t="shared" si="2"/>
        <v>392693.1799999997</v>
      </c>
      <c r="M87" s="92"/>
      <c r="O87" s="92">
        <v>0</v>
      </c>
      <c r="P87" s="92">
        <v>0</v>
      </c>
      <c r="Q87" s="92">
        <v>0</v>
      </c>
      <c r="R87" s="92">
        <v>0</v>
      </c>
      <c r="S87" s="92"/>
      <c r="T87" s="92"/>
      <c r="U87" s="92"/>
      <c r="V87" s="92"/>
      <c r="W87" s="92"/>
      <c r="X87" s="92"/>
      <c r="Y87" s="92"/>
      <c r="Z87" s="92"/>
      <c r="AA87" s="92">
        <f t="shared" si="3"/>
        <v>0</v>
      </c>
    </row>
    <row r="88" spans="1:27" x14ac:dyDescent="0.35">
      <c r="A88" s="93">
        <v>3322</v>
      </c>
      <c r="B88" s="64">
        <v>103426</v>
      </c>
      <c r="C88" s="64" t="s">
        <v>448</v>
      </c>
      <c r="D88" s="64" t="s">
        <v>449</v>
      </c>
      <c r="E88" s="90" t="s">
        <v>438</v>
      </c>
      <c r="F88" s="90" t="s">
        <v>450</v>
      </c>
      <c r="G88" s="91">
        <v>0</v>
      </c>
      <c r="I88" s="92">
        <v>64079.089999999705</v>
      </c>
      <c r="J88" s="92">
        <v>13482.24</v>
      </c>
      <c r="K88" s="92">
        <f t="shared" si="2"/>
        <v>77561.329999999711</v>
      </c>
      <c r="M88" s="92"/>
      <c r="O88" s="92">
        <v>0</v>
      </c>
      <c r="P88" s="92">
        <v>0</v>
      </c>
      <c r="Q88" s="92">
        <v>0</v>
      </c>
      <c r="R88" s="92">
        <v>0</v>
      </c>
      <c r="S88" s="92"/>
      <c r="T88" s="92"/>
      <c r="U88" s="92"/>
      <c r="V88" s="92"/>
      <c r="W88" s="92"/>
      <c r="X88" s="92"/>
      <c r="Y88" s="92"/>
      <c r="Z88" s="92"/>
      <c r="AA88" s="92">
        <f t="shared" si="3"/>
        <v>0</v>
      </c>
    </row>
    <row r="89" spans="1:27" x14ac:dyDescent="0.35">
      <c r="A89" s="93">
        <v>2406</v>
      </c>
      <c r="B89" s="64">
        <v>103345</v>
      </c>
      <c r="C89" s="64" t="s">
        <v>191</v>
      </c>
      <c r="D89" s="64" t="s">
        <v>192</v>
      </c>
      <c r="E89" s="90" t="s">
        <v>438</v>
      </c>
      <c r="F89" s="90" t="s">
        <v>436</v>
      </c>
      <c r="G89" s="91" t="s">
        <v>439</v>
      </c>
      <c r="I89" s="92">
        <v>192585.37999999989</v>
      </c>
      <c r="J89" s="92">
        <v>8217</v>
      </c>
      <c r="K89" s="92">
        <f t="shared" si="2"/>
        <v>200802.37999999989</v>
      </c>
      <c r="M89" s="92"/>
      <c r="O89" s="92">
        <v>0</v>
      </c>
      <c r="P89" s="92">
        <v>0</v>
      </c>
      <c r="Q89" s="92">
        <v>0</v>
      </c>
      <c r="R89" s="92">
        <v>0</v>
      </c>
      <c r="S89" s="92"/>
      <c r="T89" s="92"/>
      <c r="U89" s="92"/>
      <c r="V89" s="92"/>
      <c r="W89" s="92"/>
      <c r="X89" s="92"/>
      <c r="Y89" s="92"/>
      <c r="Z89" s="92"/>
      <c r="AA89" s="92">
        <f t="shared" si="3"/>
        <v>0</v>
      </c>
    </row>
    <row r="90" spans="1:27" x14ac:dyDescent="0.35">
      <c r="A90" s="93">
        <v>2416</v>
      </c>
      <c r="B90" s="64">
        <v>103351</v>
      </c>
      <c r="C90" s="64" t="s">
        <v>193</v>
      </c>
      <c r="D90" s="64" t="s">
        <v>194</v>
      </c>
      <c r="E90" s="90" t="s">
        <v>438</v>
      </c>
      <c r="F90" s="90" t="s">
        <v>436</v>
      </c>
      <c r="G90" s="91">
        <v>0</v>
      </c>
      <c r="I90" s="92">
        <v>57712.910000000149</v>
      </c>
      <c r="J90" s="92">
        <v>19658</v>
      </c>
      <c r="K90" s="92">
        <f t="shared" si="2"/>
        <v>77370.910000000149</v>
      </c>
      <c r="M90" s="92"/>
      <c r="O90" s="92">
        <v>0</v>
      </c>
      <c r="P90" s="92">
        <v>0</v>
      </c>
      <c r="Q90" s="92">
        <v>0</v>
      </c>
      <c r="R90" s="92">
        <v>0</v>
      </c>
      <c r="S90" s="92"/>
      <c r="T90" s="92"/>
      <c r="U90" s="92"/>
      <c r="V90" s="92"/>
      <c r="W90" s="92"/>
      <c r="X90" s="92"/>
      <c r="Y90" s="92"/>
      <c r="Z90" s="92"/>
      <c r="AA90" s="92">
        <f t="shared" si="3"/>
        <v>0</v>
      </c>
    </row>
    <row r="91" spans="1:27" x14ac:dyDescent="0.35">
      <c r="A91" s="93">
        <v>3003</v>
      </c>
      <c r="B91" s="64">
        <v>103398</v>
      </c>
      <c r="C91" s="64" t="s">
        <v>195</v>
      </c>
      <c r="D91" s="64" t="s">
        <v>196</v>
      </c>
      <c r="E91" s="90" t="s">
        <v>438</v>
      </c>
      <c r="F91" s="90" t="s">
        <v>436</v>
      </c>
      <c r="G91" s="91" t="s">
        <v>439</v>
      </c>
      <c r="I91" s="92">
        <v>-4257.9900000001217</v>
      </c>
      <c r="J91" s="92">
        <v>0</v>
      </c>
      <c r="K91" s="92">
        <f t="shared" si="2"/>
        <v>-4257.9900000001217</v>
      </c>
      <c r="M91" s="92"/>
      <c r="O91" s="92">
        <v>0</v>
      </c>
      <c r="P91" s="92">
        <v>0</v>
      </c>
      <c r="Q91" s="92">
        <v>0</v>
      </c>
      <c r="R91" s="92">
        <v>0</v>
      </c>
      <c r="S91" s="92"/>
      <c r="T91" s="92"/>
      <c r="U91" s="92"/>
      <c r="V91" s="92"/>
      <c r="W91" s="92"/>
      <c r="X91" s="92"/>
      <c r="Y91" s="92"/>
      <c r="Z91" s="92"/>
      <c r="AA91" s="92">
        <f t="shared" si="3"/>
        <v>0</v>
      </c>
    </row>
    <row r="92" spans="1:27" x14ac:dyDescent="0.35">
      <c r="A92" s="93">
        <v>4245</v>
      </c>
      <c r="B92" s="64">
        <v>103519</v>
      </c>
      <c r="C92" s="64" t="s">
        <v>197</v>
      </c>
      <c r="D92" s="64" t="s">
        <v>198</v>
      </c>
      <c r="E92" s="90" t="s">
        <v>441</v>
      </c>
      <c r="F92" s="90" t="s">
        <v>436</v>
      </c>
      <c r="G92" s="91">
        <v>0</v>
      </c>
      <c r="I92" s="92">
        <v>3970910.9200000027</v>
      </c>
      <c r="J92" s="92">
        <v>144115.06</v>
      </c>
      <c r="K92" s="92">
        <f t="shared" si="2"/>
        <v>4115025.9800000028</v>
      </c>
      <c r="M92" s="92"/>
      <c r="O92" s="92">
        <v>0</v>
      </c>
      <c r="P92" s="92">
        <v>0</v>
      </c>
      <c r="Q92" s="92">
        <v>0</v>
      </c>
      <c r="R92" s="92">
        <v>0</v>
      </c>
      <c r="S92" s="92"/>
      <c r="T92" s="92"/>
      <c r="U92" s="92"/>
      <c r="V92" s="92"/>
      <c r="W92" s="92"/>
      <c r="X92" s="92"/>
      <c r="Y92" s="92"/>
      <c r="Z92" s="92"/>
      <c r="AA92" s="92">
        <f t="shared" si="3"/>
        <v>0</v>
      </c>
    </row>
    <row r="93" spans="1:27" x14ac:dyDescent="0.35">
      <c r="A93" s="93">
        <v>2457</v>
      </c>
      <c r="B93" s="64">
        <v>103384</v>
      </c>
      <c r="C93" s="64" t="s">
        <v>199</v>
      </c>
      <c r="D93" s="64" t="s">
        <v>200</v>
      </c>
      <c r="E93" s="90" t="s">
        <v>438</v>
      </c>
      <c r="F93" s="90" t="s">
        <v>436</v>
      </c>
      <c r="G93" s="91" t="s">
        <v>451</v>
      </c>
      <c r="I93" s="92">
        <v>786953.4000000027</v>
      </c>
      <c r="J93" s="92">
        <v>8815.5</v>
      </c>
      <c r="K93" s="92">
        <f t="shared" si="2"/>
        <v>795768.9000000027</v>
      </c>
      <c r="M93" s="92"/>
      <c r="O93" s="92">
        <v>0</v>
      </c>
      <c r="P93" s="92">
        <v>0</v>
      </c>
      <c r="Q93" s="92">
        <v>0</v>
      </c>
      <c r="R93" s="92">
        <v>0</v>
      </c>
      <c r="S93" s="92"/>
      <c r="T93" s="92"/>
      <c r="U93" s="92"/>
      <c r="V93" s="92"/>
      <c r="W93" s="92"/>
      <c r="X93" s="92"/>
      <c r="Y93" s="92"/>
      <c r="Z93" s="92"/>
      <c r="AA93" s="92">
        <f t="shared" si="3"/>
        <v>0</v>
      </c>
    </row>
    <row r="94" spans="1:27" x14ac:dyDescent="0.35">
      <c r="A94" s="93">
        <v>2142</v>
      </c>
      <c r="B94" s="64">
        <v>103237</v>
      </c>
      <c r="C94" s="64" t="s">
        <v>201</v>
      </c>
      <c r="D94" s="64" t="s">
        <v>202</v>
      </c>
      <c r="E94" s="90" t="s">
        <v>438</v>
      </c>
      <c r="F94" s="90" t="s">
        <v>436</v>
      </c>
      <c r="G94" s="91" t="s">
        <v>439</v>
      </c>
      <c r="I94" s="92">
        <v>1177180.0599999989</v>
      </c>
      <c r="J94" s="92">
        <v>29289</v>
      </c>
      <c r="K94" s="92">
        <f t="shared" si="2"/>
        <v>1206469.0599999989</v>
      </c>
      <c r="M94" s="92"/>
      <c r="O94" s="92">
        <v>0</v>
      </c>
      <c r="P94" s="92">
        <v>0</v>
      </c>
      <c r="Q94" s="92">
        <v>0</v>
      </c>
      <c r="R94" s="92">
        <v>0</v>
      </c>
      <c r="S94" s="92"/>
      <c r="T94" s="92"/>
      <c r="U94" s="92"/>
      <c r="V94" s="92"/>
      <c r="W94" s="92"/>
      <c r="X94" s="92"/>
      <c r="Y94" s="92"/>
      <c r="Z94" s="92"/>
      <c r="AA94" s="92">
        <f t="shared" si="3"/>
        <v>0</v>
      </c>
    </row>
    <row r="95" spans="1:27" x14ac:dyDescent="0.35">
      <c r="A95" s="93">
        <v>2469</v>
      </c>
      <c r="B95" s="64">
        <v>103395</v>
      </c>
      <c r="C95" s="64" t="s">
        <v>203</v>
      </c>
      <c r="D95" s="64" t="s">
        <v>204</v>
      </c>
      <c r="E95" s="90" t="s">
        <v>438</v>
      </c>
      <c r="F95" s="90" t="s">
        <v>436</v>
      </c>
      <c r="G95" s="91" t="s">
        <v>437</v>
      </c>
      <c r="I95" s="92">
        <v>286414</v>
      </c>
      <c r="J95" s="92">
        <v>7645</v>
      </c>
      <c r="K95" s="92">
        <f t="shared" si="2"/>
        <v>294059</v>
      </c>
      <c r="M95" s="92"/>
      <c r="O95" s="92">
        <v>0</v>
      </c>
      <c r="P95" s="92">
        <v>0</v>
      </c>
      <c r="Q95" s="92">
        <v>0</v>
      </c>
      <c r="R95" s="92">
        <v>0</v>
      </c>
      <c r="S95" s="92"/>
      <c r="T95" s="92"/>
      <c r="U95" s="92"/>
      <c r="V95" s="92"/>
      <c r="W95" s="92"/>
      <c r="X95" s="92"/>
      <c r="Y95" s="92"/>
      <c r="Z95" s="92"/>
      <c r="AA95" s="92">
        <f t="shared" si="3"/>
        <v>0</v>
      </c>
    </row>
    <row r="96" spans="1:27" x14ac:dyDescent="0.35">
      <c r="A96" s="93">
        <v>1049</v>
      </c>
      <c r="B96" s="64">
        <v>103145</v>
      </c>
      <c r="C96" s="64" t="s">
        <v>205</v>
      </c>
      <c r="D96" s="64" t="s">
        <v>206</v>
      </c>
      <c r="E96" s="90" t="s">
        <v>435</v>
      </c>
      <c r="F96" s="90" t="s">
        <v>436</v>
      </c>
      <c r="G96" s="91" t="s">
        <v>437</v>
      </c>
      <c r="I96" s="92">
        <v>514843.26999999973</v>
      </c>
      <c r="J96" s="92">
        <v>3512</v>
      </c>
      <c r="K96" s="92">
        <f t="shared" si="2"/>
        <v>518355.26999999973</v>
      </c>
      <c r="M96" s="92"/>
      <c r="O96" s="92">
        <v>0</v>
      </c>
      <c r="P96" s="92">
        <v>0</v>
      </c>
      <c r="Q96" s="92">
        <v>0</v>
      </c>
      <c r="R96" s="92">
        <v>0</v>
      </c>
      <c r="S96" s="92"/>
      <c r="T96" s="92"/>
      <c r="U96" s="92"/>
      <c r="V96" s="92"/>
      <c r="W96" s="92"/>
      <c r="X96" s="92"/>
      <c r="Y96" s="92"/>
      <c r="Z96" s="92"/>
      <c r="AA96" s="92">
        <f t="shared" si="3"/>
        <v>0</v>
      </c>
    </row>
    <row r="97" spans="1:27" x14ac:dyDescent="0.35">
      <c r="A97" s="93">
        <v>7053</v>
      </c>
      <c r="B97" s="64">
        <v>103628</v>
      </c>
      <c r="C97" s="64" t="s">
        <v>452</v>
      </c>
      <c r="D97" s="64" t="s">
        <v>453</v>
      </c>
      <c r="E97" s="90" t="s">
        <v>440</v>
      </c>
      <c r="F97" s="90" t="s">
        <v>436</v>
      </c>
      <c r="G97" s="91">
        <v>0</v>
      </c>
      <c r="I97" s="92">
        <v>425700.05999999959</v>
      </c>
      <c r="J97" s="92">
        <v>50165</v>
      </c>
      <c r="K97" s="92">
        <f t="shared" si="2"/>
        <v>475865.05999999959</v>
      </c>
      <c r="M97" s="92"/>
      <c r="O97" s="92">
        <v>0</v>
      </c>
      <c r="P97" s="92">
        <v>0</v>
      </c>
      <c r="Q97" s="92">
        <v>0</v>
      </c>
      <c r="R97" s="92">
        <v>0</v>
      </c>
      <c r="S97" s="92"/>
      <c r="T97" s="92"/>
      <c r="U97" s="92"/>
      <c r="V97" s="92"/>
      <c r="W97" s="92"/>
      <c r="X97" s="92"/>
      <c r="Y97" s="92"/>
      <c r="Z97" s="92"/>
      <c r="AA97" s="92">
        <f t="shared" si="3"/>
        <v>0</v>
      </c>
    </row>
    <row r="98" spans="1:27" x14ac:dyDescent="0.35">
      <c r="A98" s="93">
        <v>3351</v>
      </c>
      <c r="B98" s="64">
        <v>103443</v>
      </c>
      <c r="C98" s="64" t="s">
        <v>207</v>
      </c>
      <c r="D98" s="64" t="s">
        <v>208</v>
      </c>
      <c r="E98" s="90" t="s">
        <v>438</v>
      </c>
      <c r="F98" s="90" t="s">
        <v>436</v>
      </c>
      <c r="G98" s="91" t="s">
        <v>439</v>
      </c>
      <c r="I98" s="92">
        <v>264120.30999999971</v>
      </c>
      <c r="J98" s="92">
        <v>0</v>
      </c>
      <c r="K98" s="92">
        <f t="shared" si="2"/>
        <v>264120.30999999971</v>
      </c>
      <c r="M98" s="92"/>
      <c r="O98" s="92">
        <v>0</v>
      </c>
      <c r="P98" s="92">
        <v>0</v>
      </c>
      <c r="Q98" s="92">
        <v>0</v>
      </c>
      <c r="R98" s="92">
        <v>0</v>
      </c>
      <c r="S98" s="92"/>
      <c r="T98" s="92"/>
      <c r="U98" s="92"/>
      <c r="V98" s="92"/>
      <c r="W98" s="92"/>
      <c r="X98" s="92"/>
      <c r="Y98" s="92"/>
      <c r="Z98" s="92"/>
      <c r="AA98" s="92">
        <f t="shared" si="3"/>
        <v>0</v>
      </c>
    </row>
    <row r="99" spans="1:27" x14ac:dyDescent="0.35">
      <c r="A99" s="93">
        <v>3328</v>
      </c>
      <c r="B99" s="64">
        <v>103430</v>
      </c>
      <c r="C99" s="64" t="s">
        <v>209</v>
      </c>
      <c r="D99" s="64" t="s">
        <v>210</v>
      </c>
      <c r="E99" s="90" t="s">
        <v>438</v>
      </c>
      <c r="F99" s="90" t="s">
        <v>436</v>
      </c>
      <c r="G99" s="91" t="s">
        <v>439</v>
      </c>
      <c r="I99" s="92">
        <v>313783.02</v>
      </c>
      <c r="J99" s="92">
        <v>0</v>
      </c>
      <c r="K99" s="92">
        <f t="shared" si="2"/>
        <v>313783.02</v>
      </c>
      <c r="M99" s="92"/>
      <c r="O99" s="92">
        <v>0</v>
      </c>
      <c r="P99" s="92">
        <v>0</v>
      </c>
      <c r="Q99" s="92">
        <v>0</v>
      </c>
      <c r="R99" s="92">
        <v>0</v>
      </c>
      <c r="S99" s="92"/>
      <c r="T99" s="92"/>
      <c r="U99" s="92"/>
      <c r="V99" s="92"/>
      <c r="W99" s="92"/>
      <c r="X99" s="92"/>
      <c r="Y99" s="92"/>
      <c r="Z99" s="92"/>
      <c r="AA99" s="92">
        <f t="shared" si="3"/>
        <v>0</v>
      </c>
    </row>
    <row r="100" spans="1:27" x14ac:dyDescent="0.35">
      <c r="A100" s="93">
        <v>1008</v>
      </c>
      <c r="B100" s="64">
        <v>103123</v>
      </c>
      <c r="C100" s="64" t="s">
        <v>211</v>
      </c>
      <c r="D100" s="64" t="s">
        <v>212</v>
      </c>
      <c r="E100" s="90" t="s">
        <v>435</v>
      </c>
      <c r="F100" s="90" t="s">
        <v>436</v>
      </c>
      <c r="G100" s="91" t="s">
        <v>439</v>
      </c>
      <c r="I100" s="92">
        <v>85700.029999999795</v>
      </c>
      <c r="J100" s="92">
        <v>16426.849999999999</v>
      </c>
      <c r="K100" s="92">
        <f t="shared" si="2"/>
        <v>102126.8799999998</v>
      </c>
      <c r="M100" s="92"/>
      <c r="O100" s="92">
        <v>0</v>
      </c>
      <c r="P100" s="92">
        <v>0</v>
      </c>
      <c r="Q100" s="92">
        <v>0</v>
      </c>
      <c r="R100" s="92">
        <v>0</v>
      </c>
      <c r="S100" s="92"/>
      <c r="T100" s="92"/>
      <c r="U100" s="92"/>
      <c r="V100" s="92"/>
      <c r="W100" s="92"/>
      <c r="X100" s="92"/>
      <c r="Y100" s="92"/>
      <c r="Z100" s="92"/>
      <c r="AA100" s="92">
        <f t="shared" si="3"/>
        <v>0</v>
      </c>
    </row>
    <row r="101" spans="1:27" x14ac:dyDescent="0.35">
      <c r="A101" s="93">
        <v>4173</v>
      </c>
      <c r="B101" s="64">
        <v>103497</v>
      </c>
      <c r="C101" s="64" t="s">
        <v>213</v>
      </c>
      <c r="D101" s="64" t="s">
        <v>214</v>
      </c>
      <c r="E101" s="90" t="s">
        <v>441</v>
      </c>
      <c r="F101" s="90" t="s">
        <v>436</v>
      </c>
      <c r="G101" s="91">
        <v>0</v>
      </c>
      <c r="I101" s="92">
        <v>845675.88642013865</v>
      </c>
      <c r="J101" s="92">
        <v>93376.040000000008</v>
      </c>
      <c r="K101" s="92">
        <f t="shared" si="2"/>
        <v>939051.92642013868</v>
      </c>
      <c r="M101" s="92"/>
      <c r="O101" s="92">
        <v>0</v>
      </c>
      <c r="P101" s="92">
        <v>0</v>
      </c>
      <c r="Q101" s="92">
        <v>0</v>
      </c>
      <c r="R101" s="92">
        <v>0</v>
      </c>
      <c r="S101" s="92"/>
      <c r="T101" s="92"/>
      <c r="U101" s="92"/>
      <c r="V101" s="92"/>
      <c r="W101" s="92"/>
      <c r="X101" s="92"/>
      <c r="Y101" s="92"/>
      <c r="Z101" s="92"/>
      <c r="AA101" s="92">
        <f t="shared" si="3"/>
        <v>0</v>
      </c>
    </row>
    <row r="102" spans="1:27" x14ac:dyDescent="0.35">
      <c r="A102" s="93">
        <v>2159</v>
      </c>
      <c r="B102" s="64">
        <v>103247</v>
      </c>
      <c r="C102" s="64" t="s">
        <v>215</v>
      </c>
      <c r="D102" s="64" t="s">
        <v>216</v>
      </c>
      <c r="E102" s="90" t="s">
        <v>438</v>
      </c>
      <c r="F102" s="90" t="s">
        <v>436</v>
      </c>
      <c r="G102" s="91" t="s">
        <v>439</v>
      </c>
      <c r="I102" s="92">
        <v>8370.5500000001957</v>
      </c>
      <c r="J102" s="92">
        <v>361.80000000000109</v>
      </c>
      <c r="K102" s="92">
        <f t="shared" si="2"/>
        <v>8732.3500000001968</v>
      </c>
      <c r="M102" s="92"/>
      <c r="O102" s="92">
        <v>0</v>
      </c>
      <c r="P102" s="92">
        <v>0</v>
      </c>
      <c r="Q102" s="92">
        <v>0</v>
      </c>
      <c r="R102" s="92">
        <v>0</v>
      </c>
      <c r="S102" s="92"/>
      <c r="T102" s="92"/>
      <c r="U102" s="92"/>
      <c r="V102" s="92"/>
      <c r="W102" s="92"/>
      <c r="X102" s="92"/>
      <c r="Y102" s="92"/>
      <c r="Z102" s="92"/>
      <c r="AA102" s="92">
        <f t="shared" si="3"/>
        <v>0</v>
      </c>
    </row>
    <row r="103" spans="1:27" x14ac:dyDescent="0.35">
      <c r="A103" s="93">
        <v>2161</v>
      </c>
      <c r="B103" s="64">
        <v>103249</v>
      </c>
      <c r="C103" s="64" t="s">
        <v>217</v>
      </c>
      <c r="D103" s="64" t="s">
        <v>218</v>
      </c>
      <c r="E103" s="90" t="s">
        <v>438</v>
      </c>
      <c r="F103" s="90" t="s">
        <v>436</v>
      </c>
      <c r="G103" s="91" t="s">
        <v>439</v>
      </c>
      <c r="I103" s="92">
        <v>330678.10999999952</v>
      </c>
      <c r="J103" s="92">
        <v>12036.91</v>
      </c>
      <c r="K103" s="92">
        <f t="shared" si="2"/>
        <v>342715.01999999949</v>
      </c>
      <c r="M103" s="92"/>
      <c r="O103" s="92">
        <v>0</v>
      </c>
      <c r="P103" s="92">
        <v>0</v>
      </c>
      <c r="Q103" s="92">
        <v>0</v>
      </c>
      <c r="R103" s="92">
        <v>0</v>
      </c>
      <c r="S103" s="92"/>
      <c r="T103" s="92"/>
      <c r="U103" s="92"/>
      <c r="V103" s="92"/>
      <c r="W103" s="92"/>
      <c r="X103" s="92"/>
      <c r="Y103" s="92"/>
      <c r="Z103" s="92"/>
      <c r="AA103" s="92">
        <f t="shared" si="3"/>
        <v>0</v>
      </c>
    </row>
    <row r="104" spans="1:27" x14ac:dyDescent="0.35">
      <c r="A104" s="93">
        <v>2160</v>
      </c>
      <c r="B104" s="64">
        <v>103248</v>
      </c>
      <c r="C104" s="64" t="s">
        <v>219</v>
      </c>
      <c r="D104" s="64" t="s">
        <v>220</v>
      </c>
      <c r="E104" s="90" t="s">
        <v>438</v>
      </c>
      <c r="F104" s="90" t="s">
        <v>436</v>
      </c>
      <c r="G104" s="91" t="s">
        <v>439</v>
      </c>
      <c r="I104" s="92">
        <v>206566.35000000038</v>
      </c>
      <c r="J104" s="92">
        <v>4170.8</v>
      </c>
      <c r="K104" s="92">
        <f t="shared" si="2"/>
        <v>210737.15000000037</v>
      </c>
      <c r="M104" s="92"/>
      <c r="O104" s="92">
        <v>0</v>
      </c>
      <c r="P104" s="92">
        <v>0</v>
      </c>
      <c r="Q104" s="92">
        <v>0</v>
      </c>
      <c r="R104" s="92">
        <v>0</v>
      </c>
      <c r="S104" s="92"/>
      <c r="T104" s="92"/>
      <c r="U104" s="92"/>
      <c r="V104" s="92"/>
      <c r="W104" s="92"/>
      <c r="X104" s="92"/>
      <c r="Y104" s="92"/>
      <c r="Z104" s="92"/>
      <c r="AA104" s="92">
        <f t="shared" si="3"/>
        <v>0</v>
      </c>
    </row>
    <row r="105" spans="1:27" x14ac:dyDescent="0.35">
      <c r="A105" s="93">
        <v>2063</v>
      </c>
      <c r="B105" s="64">
        <v>103193</v>
      </c>
      <c r="C105" s="64" t="s">
        <v>221</v>
      </c>
      <c r="D105" s="64" t="s">
        <v>222</v>
      </c>
      <c r="E105" s="90" t="s">
        <v>438</v>
      </c>
      <c r="F105" s="90" t="s">
        <v>436</v>
      </c>
      <c r="G105" s="91" t="s">
        <v>439</v>
      </c>
      <c r="I105" s="92">
        <v>148415.73000000251</v>
      </c>
      <c r="J105" s="92">
        <v>54056.579999999994</v>
      </c>
      <c r="K105" s="92">
        <f t="shared" si="2"/>
        <v>202472.3100000025</v>
      </c>
      <c r="M105" s="92"/>
      <c r="O105" s="92">
        <v>0</v>
      </c>
      <c r="P105" s="92">
        <v>0</v>
      </c>
      <c r="Q105" s="92">
        <v>0</v>
      </c>
      <c r="R105" s="92">
        <v>0</v>
      </c>
      <c r="S105" s="92"/>
      <c r="T105" s="92"/>
      <c r="U105" s="92"/>
      <c r="V105" s="92"/>
      <c r="W105" s="92"/>
      <c r="X105" s="92"/>
      <c r="Y105" s="92"/>
      <c r="Z105" s="92"/>
      <c r="AA105" s="92">
        <f t="shared" si="3"/>
        <v>0</v>
      </c>
    </row>
    <row r="106" spans="1:27" x14ac:dyDescent="0.35">
      <c r="A106" s="93">
        <v>1018</v>
      </c>
      <c r="B106" s="64">
        <v>103131</v>
      </c>
      <c r="C106" s="64" t="s">
        <v>223</v>
      </c>
      <c r="D106" s="64" t="s">
        <v>224</v>
      </c>
      <c r="E106" s="90" t="s">
        <v>435</v>
      </c>
      <c r="F106" s="90" t="s">
        <v>436</v>
      </c>
      <c r="G106" s="91" t="s">
        <v>437</v>
      </c>
      <c r="I106" s="92">
        <v>293583.9599999999</v>
      </c>
      <c r="J106" s="92">
        <v>32907.57</v>
      </c>
      <c r="K106" s="92">
        <f t="shared" si="2"/>
        <v>326491.52999999991</v>
      </c>
      <c r="M106" s="92"/>
      <c r="O106" s="92">
        <v>0</v>
      </c>
      <c r="P106" s="92">
        <v>0</v>
      </c>
      <c r="Q106" s="92">
        <v>0</v>
      </c>
      <c r="R106" s="92">
        <v>0</v>
      </c>
      <c r="S106" s="92"/>
      <c r="T106" s="92"/>
      <c r="U106" s="92"/>
      <c r="V106" s="92"/>
      <c r="W106" s="92"/>
      <c r="X106" s="92"/>
      <c r="Y106" s="92"/>
      <c r="Z106" s="92"/>
      <c r="AA106" s="92">
        <f t="shared" si="3"/>
        <v>0</v>
      </c>
    </row>
    <row r="107" spans="1:27" x14ac:dyDescent="0.35">
      <c r="A107" s="93">
        <v>7033</v>
      </c>
      <c r="B107" s="64">
        <v>103613</v>
      </c>
      <c r="C107" s="64" t="s">
        <v>225</v>
      </c>
      <c r="D107" s="64" t="s">
        <v>226</v>
      </c>
      <c r="E107" s="90" t="s">
        <v>440</v>
      </c>
      <c r="F107" s="90" t="s">
        <v>436</v>
      </c>
      <c r="G107" s="91">
        <v>0</v>
      </c>
      <c r="I107" s="92">
        <v>155979</v>
      </c>
      <c r="J107" s="92">
        <v>100451</v>
      </c>
      <c r="K107" s="92">
        <f t="shared" si="2"/>
        <v>256430</v>
      </c>
      <c r="M107" s="92"/>
      <c r="O107" s="92">
        <v>0</v>
      </c>
      <c r="P107" s="92">
        <v>0</v>
      </c>
      <c r="Q107" s="92">
        <v>0</v>
      </c>
      <c r="R107" s="92">
        <v>0</v>
      </c>
      <c r="S107" s="92"/>
      <c r="T107" s="92"/>
      <c r="U107" s="92"/>
      <c r="V107" s="92"/>
      <c r="W107" s="92"/>
      <c r="X107" s="92"/>
      <c r="Y107" s="92"/>
      <c r="Z107" s="92"/>
      <c r="AA107" s="92">
        <f t="shared" si="3"/>
        <v>0</v>
      </c>
    </row>
    <row r="108" spans="1:27" x14ac:dyDescent="0.35">
      <c r="A108" s="93">
        <v>4177</v>
      </c>
      <c r="B108" s="64">
        <v>103498</v>
      </c>
      <c r="C108" s="64" t="s">
        <v>227</v>
      </c>
      <c r="D108" s="64" t="s">
        <v>228</v>
      </c>
      <c r="E108" s="90" t="s">
        <v>441</v>
      </c>
      <c r="F108" s="90" t="s">
        <v>436</v>
      </c>
      <c r="G108" s="91">
        <v>0</v>
      </c>
      <c r="I108" s="92">
        <v>457266</v>
      </c>
      <c r="J108" s="92">
        <v>33720</v>
      </c>
      <c r="K108" s="92">
        <f t="shared" si="2"/>
        <v>490986</v>
      </c>
      <c r="M108" s="92"/>
      <c r="O108" s="92">
        <v>0</v>
      </c>
      <c r="P108" s="92">
        <v>0</v>
      </c>
      <c r="Q108" s="92">
        <v>0</v>
      </c>
      <c r="R108" s="92">
        <v>0</v>
      </c>
      <c r="S108" s="92"/>
      <c r="T108" s="92"/>
      <c r="U108" s="92"/>
      <c r="V108" s="92"/>
      <c r="W108" s="92"/>
      <c r="X108" s="92"/>
      <c r="Y108" s="92"/>
      <c r="Z108" s="92"/>
      <c r="AA108" s="92">
        <f t="shared" si="3"/>
        <v>0</v>
      </c>
    </row>
    <row r="109" spans="1:27" x14ac:dyDescent="0.35">
      <c r="A109" s="93">
        <v>2169</v>
      </c>
      <c r="B109" s="64">
        <v>103252</v>
      </c>
      <c r="C109" s="64" t="s">
        <v>229</v>
      </c>
      <c r="D109" s="64" t="s">
        <v>230</v>
      </c>
      <c r="E109" s="90" t="s">
        <v>438</v>
      </c>
      <c r="F109" s="90" t="s">
        <v>436</v>
      </c>
      <c r="G109" s="91" t="s">
        <v>439</v>
      </c>
      <c r="I109" s="92">
        <v>606867.83000000613</v>
      </c>
      <c r="J109" s="92">
        <v>40193.99</v>
      </c>
      <c r="K109" s="92">
        <f t="shared" si="2"/>
        <v>647061.82000000612</v>
      </c>
      <c r="M109" s="92"/>
      <c r="O109" s="92">
        <v>0</v>
      </c>
      <c r="P109" s="92">
        <v>0</v>
      </c>
      <c r="Q109" s="92">
        <v>0</v>
      </c>
      <c r="R109" s="92">
        <v>0</v>
      </c>
      <c r="S109" s="92"/>
      <c r="T109" s="92"/>
      <c r="U109" s="92"/>
      <c r="V109" s="92"/>
      <c r="W109" s="92"/>
      <c r="X109" s="92"/>
      <c r="Y109" s="92"/>
      <c r="Z109" s="92"/>
      <c r="AA109" s="92">
        <f t="shared" si="3"/>
        <v>0</v>
      </c>
    </row>
    <row r="110" spans="1:27" x14ac:dyDescent="0.35">
      <c r="A110" s="93">
        <v>2008</v>
      </c>
      <c r="B110" s="64">
        <v>103157</v>
      </c>
      <c r="C110" s="64" t="s">
        <v>231</v>
      </c>
      <c r="D110" s="64" t="s">
        <v>232</v>
      </c>
      <c r="E110" s="90" t="s">
        <v>438</v>
      </c>
      <c r="F110" s="90" t="s">
        <v>436</v>
      </c>
      <c r="G110" s="91" t="s">
        <v>439</v>
      </c>
      <c r="I110" s="92">
        <v>246208.84000000049</v>
      </c>
      <c r="J110" s="92">
        <v>17766.43</v>
      </c>
      <c r="K110" s="92">
        <f t="shared" si="2"/>
        <v>263975.27000000048</v>
      </c>
      <c r="M110" s="92"/>
      <c r="O110" s="92">
        <v>0</v>
      </c>
      <c r="P110" s="92">
        <v>0</v>
      </c>
      <c r="Q110" s="92">
        <v>0</v>
      </c>
      <c r="R110" s="92">
        <v>0</v>
      </c>
      <c r="S110" s="92"/>
      <c r="T110" s="92"/>
      <c r="U110" s="92"/>
      <c r="V110" s="92"/>
      <c r="W110" s="92"/>
      <c r="X110" s="92"/>
      <c r="Y110" s="92"/>
      <c r="Z110" s="92"/>
      <c r="AA110" s="92">
        <f t="shared" si="3"/>
        <v>0</v>
      </c>
    </row>
    <row r="111" spans="1:27" x14ac:dyDescent="0.35">
      <c r="A111" s="93">
        <v>1038</v>
      </c>
      <c r="B111" s="64">
        <v>103142</v>
      </c>
      <c r="C111" s="64" t="s">
        <v>233</v>
      </c>
      <c r="D111" s="64" t="s">
        <v>234</v>
      </c>
      <c r="E111" s="90" t="s">
        <v>435</v>
      </c>
      <c r="F111" s="90" t="s">
        <v>436</v>
      </c>
      <c r="G111" s="91">
        <v>0</v>
      </c>
      <c r="I111" s="92">
        <v>102220.76599999983</v>
      </c>
      <c r="J111" s="92">
        <v>20556.410000000003</v>
      </c>
      <c r="K111" s="92">
        <f t="shared" si="2"/>
        <v>122777.17599999983</v>
      </c>
      <c r="M111" s="92"/>
      <c r="O111" s="92">
        <v>0</v>
      </c>
      <c r="P111" s="92">
        <v>0</v>
      </c>
      <c r="Q111" s="92">
        <v>0</v>
      </c>
      <c r="R111" s="92">
        <v>0</v>
      </c>
      <c r="S111" s="92"/>
      <c r="T111" s="92"/>
      <c r="U111" s="92"/>
      <c r="V111" s="92"/>
      <c r="W111" s="92"/>
      <c r="X111" s="92"/>
      <c r="Y111" s="92"/>
      <c r="Z111" s="92"/>
      <c r="AA111" s="92">
        <f t="shared" si="3"/>
        <v>0</v>
      </c>
    </row>
    <row r="112" spans="1:27" x14ac:dyDescent="0.35">
      <c r="A112" s="93">
        <v>2174</v>
      </c>
      <c r="B112" s="64">
        <v>103255</v>
      </c>
      <c r="C112" s="64" t="s">
        <v>235</v>
      </c>
      <c r="D112" s="64" t="s">
        <v>236</v>
      </c>
      <c r="E112" s="90" t="s">
        <v>438</v>
      </c>
      <c r="F112" s="90" t="s">
        <v>436</v>
      </c>
      <c r="G112" s="91">
        <v>0</v>
      </c>
      <c r="I112" s="92">
        <v>168806.53999999893</v>
      </c>
      <c r="J112" s="92">
        <v>0.25</v>
      </c>
      <c r="K112" s="92">
        <f t="shared" si="2"/>
        <v>168806.78999999893</v>
      </c>
      <c r="M112" s="92"/>
      <c r="O112" s="92">
        <v>0</v>
      </c>
      <c r="P112" s="92">
        <v>0</v>
      </c>
      <c r="Q112" s="92">
        <v>75000</v>
      </c>
      <c r="R112" s="92">
        <v>0</v>
      </c>
      <c r="S112" s="92"/>
      <c r="T112" s="92"/>
      <c r="U112" s="92"/>
      <c r="V112" s="92"/>
      <c r="W112" s="92"/>
      <c r="X112" s="92"/>
      <c r="Y112" s="92"/>
      <c r="Z112" s="92"/>
      <c r="AA112" s="92">
        <f t="shared" si="3"/>
        <v>75000</v>
      </c>
    </row>
    <row r="113" spans="1:27" x14ac:dyDescent="0.35">
      <c r="A113" s="93">
        <v>2176</v>
      </c>
      <c r="B113" s="64">
        <v>103256</v>
      </c>
      <c r="C113" s="64" t="s">
        <v>237</v>
      </c>
      <c r="D113" s="64" t="s">
        <v>238</v>
      </c>
      <c r="E113" s="90" t="s">
        <v>438</v>
      </c>
      <c r="F113" s="90" t="s">
        <v>436</v>
      </c>
      <c r="G113" s="91" t="s">
        <v>437</v>
      </c>
      <c r="I113" s="92">
        <v>410224</v>
      </c>
      <c r="J113" s="92">
        <v>9805</v>
      </c>
      <c r="K113" s="92">
        <f t="shared" si="2"/>
        <v>420029</v>
      </c>
      <c r="M113" s="92"/>
      <c r="O113" s="92">
        <v>0</v>
      </c>
      <c r="P113" s="92">
        <v>0</v>
      </c>
      <c r="Q113" s="92">
        <v>0</v>
      </c>
      <c r="R113" s="92">
        <v>0</v>
      </c>
      <c r="S113" s="92"/>
      <c r="T113" s="92"/>
      <c r="U113" s="92"/>
      <c r="V113" s="92"/>
      <c r="W113" s="92"/>
      <c r="X113" s="92"/>
      <c r="Y113" s="92"/>
      <c r="Z113" s="92"/>
      <c r="AA113" s="92">
        <f t="shared" si="3"/>
        <v>0</v>
      </c>
    </row>
    <row r="114" spans="1:27" x14ac:dyDescent="0.35">
      <c r="A114" s="93">
        <v>7047</v>
      </c>
      <c r="B114" s="64">
        <v>103623</v>
      </c>
      <c r="C114" s="64" t="s">
        <v>239</v>
      </c>
      <c r="D114" s="64" t="s">
        <v>240</v>
      </c>
      <c r="E114" s="90" t="s">
        <v>440</v>
      </c>
      <c r="F114" s="90" t="s">
        <v>436</v>
      </c>
      <c r="G114" s="91" t="s">
        <v>439</v>
      </c>
      <c r="I114" s="92">
        <v>-397009.12999999442</v>
      </c>
      <c r="J114" s="92">
        <v>21896.129999999997</v>
      </c>
      <c r="K114" s="92">
        <f t="shared" si="2"/>
        <v>-375112.99999999441</v>
      </c>
      <c r="M114" s="92"/>
      <c r="O114" s="92">
        <v>0</v>
      </c>
      <c r="P114" s="92">
        <v>0</v>
      </c>
      <c r="Q114" s="92">
        <v>0</v>
      </c>
      <c r="R114" s="92">
        <v>0</v>
      </c>
      <c r="S114" s="92"/>
      <c r="T114" s="92"/>
      <c r="U114" s="92"/>
      <c r="V114" s="92"/>
      <c r="W114" s="92"/>
      <c r="X114" s="92"/>
      <c r="Y114" s="92"/>
      <c r="Z114" s="92"/>
      <c r="AA114" s="92">
        <f t="shared" si="3"/>
        <v>0</v>
      </c>
    </row>
    <row r="115" spans="1:27" x14ac:dyDescent="0.35">
      <c r="A115" s="93">
        <v>3410</v>
      </c>
      <c r="B115" s="64">
        <v>103478</v>
      </c>
      <c r="C115" s="64" t="s">
        <v>241</v>
      </c>
      <c r="D115" s="64" t="s">
        <v>242</v>
      </c>
      <c r="E115" s="90" t="s">
        <v>438</v>
      </c>
      <c r="F115" s="90" t="s">
        <v>436</v>
      </c>
      <c r="G115" s="91" t="s">
        <v>439</v>
      </c>
      <c r="I115" s="92">
        <v>224620.9800000001</v>
      </c>
      <c r="J115" s="92">
        <v>0</v>
      </c>
      <c r="K115" s="92">
        <f t="shared" si="2"/>
        <v>224620.9800000001</v>
      </c>
      <c r="M115" s="92"/>
      <c r="O115" s="92">
        <v>0</v>
      </c>
      <c r="P115" s="92">
        <v>0</v>
      </c>
      <c r="Q115" s="92">
        <v>0</v>
      </c>
      <c r="R115" s="92">
        <v>0</v>
      </c>
      <c r="S115" s="92"/>
      <c r="T115" s="92"/>
      <c r="U115" s="92"/>
      <c r="V115" s="92"/>
      <c r="W115" s="92"/>
      <c r="X115" s="92"/>
      <c r="Y115" s="92"/>
      <c r="Z115" s="92"/>
      <c r="AA115" s="92">
        <f t="shared" si="3"/>
        <v>0</v>
      </c>
    </row>
    <row r="116" spans="1:27" x14ac:dyDescent="0.35">
      <c r="A116" s="93">
        <v>3381</v>
      </c>
      <c r="B116" s="64">
        <v>103466</v>
      </c>
      <c r="C116" s="64" t="s">
        <v>243</v>
      </c>
      <c r="D116" s="64" t="s">
        <v>244</v>
      </c>
      <c r="E116" s="90" t="s">
        <v>438</v>
      </c>
      <c r="F116" s="90" t="s">
        <v>436</v>
      </c>
      <c r="G116" s="91" t="s">
        <v>437</v>
      </c>
      <c r="I116" s="92">
        <v>42150.669999999802</v>
      </c>
      <c r="J116" s="92">
        <v>0</v>
      </c>
      <c r="K116" s="92">
        <f t="shared" si="2"/>
        <v>42150.669999999802</v>
      </c>
      <c r="M116" s="92"/>
      <c r="O116" s="92">
        <v>40000</v>
      </c>
      <c r="P116" s="92">
        <v>0</v>
      </c>
      <c r="Q116" s="92">
        <v>-40000</v>
      </c>
      <c r="R116" s="92">
        <v>0</v>
      </c>
      <c r="S116" s="92"/>
      <c r="T116" s="92"/>
      <c r="U116" s="92"/>
      <c r="V116" s="92"/>
      <c r="W116" s="92"/>
      <c r="X116" s="92"/>
      <c r="Y116" s="92"/>
      <c r="Z116" s="92"/>
      <c r="AA116" s="92">
        <f t="shared" si="3"/>
        <v>0</v>
      </c>
    </row>
    <row r="117" spans="1:27" x14ac:dyDescent="0.35">
      <c r="A117" s="93">
        <v>3335</v>
      </c>
      <c r="B117" s="64">
        <v>103434</v>
      </c>
      <c r="C117" s="64" t="s">
        <v>245</v>
      </c>
      <c r="D117" s="64" t="s">
        <v>246</v>
      </c>
      <c r="E117" s="90" t="s">
        <v>438</v>
      </c>
      <c r="F117" s="90" t="s">
        <v>436</v>
      </c>
      <c r="G117" s="91" t="s">
        <v>439</v>
      </c>
      <c r="I117" s="92">
        <v>-105421.71999999808</v>
      </c>
      <c r="J117" s="92">
        <v>0</v>
      </c>
      <c r="K117" s="92">
        <f t="shared" si="2"/>
        <v>-105421.71999999808</v>
      </c>
      <c r="M117" s="92"/>
      <c r="O117" s="92">
        <v>0</v>
      </c>
      <c r="P117" s="92">
        <v>0</v>
      </c>
      <c r="Q117" s="92">
        <v>0</v>
      </c>
      <c r="R117" s="92">
        <v>0</v>
      </c>
      <c r="S117" s="92"/>
      <c r="T117" s="92"/>
      <c r="U117" s="92"/>
      <c r="V117" s="92"/>
      <c r="W117" s="92"/>
      <c r="X117" s="92"/>
      <c r="Y117" s="92"/>
      <c r="Z117" s="92"/>
      <c r="AA117" s="92">
        <f t="shared" si="3"/>
        <v>0</v>
      </c>
    </row>
    <row r="118" spans="1:27" x14ac:dyDescent="0.35">
      <c r="A118" s="93">
        <v>2183</v>
      </c>
      <c r="B118" s="64">
        <v>103261</v>
      </c>
      <c r="C118" s="64" t="s">
        <v>247</v>
      </c>
      <c r="D118" s="64" t="s">
        <v>248</v>
      </c>
      <c r="E118" s="90" t="s">
        <v>438</v>
      </c>
      <c r="F118" s="90" t="s">
        <v>436</v>
      </c>
      <c r="G118" s="91" t="s">
        <v>437</v>
      </c>
      <c r="I118" s="92">
        <v>245176.52000000107</v>
      </c>
      <c r="J118" s="92">
        <v>0</v>
      </c>
      <c r="K118" s="92">
        <f t="shared" si="2"/>
        <v>245176.52000000107</v>
      </c>
      <c r="M118" s="92"/>
      <c r="O118" s="92">
        <v>0</v>
      </c>
      <c r="P118" s="92">
        <v>0</v>
      </c>
      <c r="Q118" s="92">
        <v>0</v>
      </c>
      <c r="R118" s="92">
        <v>0</v>
      </c>
      <c r="S118" s="92"/>
      <c r="T118" s="92"/>
      <c r="U118" s="92"/>
      <c r="V118" s="92"/>
      <c r="W118" s="92"/>
      <c r="X118" s="92"/>
      <c r="Y118" s="92"/>
      <c r="Z118" s="92"/>
      <c r="AA118" s="92">
        <f t="shared" si="3"/>
        <v>0</v>
      </c>
    </row>
    <row r="119" spans="1:27" x14ac:dyDescent="0.35">
      <c r="A119" s="93">
        <v>3372</v>
      </c>
      <c r="B119" s="64">
        <v>103460</v>
      </c>
      <c r="C119" s="64" t="s">
        <v>249</v>
      </c>
      <c r="D119" s="64" t="s">
        <v>250</v>
      </c>
      <c r="E119" s="90" t="s">
        <v>438</v>
      </c>
      <c r="F119" s="90" t="s">
        <v>436</v>
      </c>
      <c r="G119" s="91" t="s">
        <v>439</v>
      </c>
      <c r="I119" s="92">
        <v>473047.099999998</v>
      </c>
      <c r="J119" s="92">
        <v>0</v>
      </c>
      <c r="K119" s="92">
        <f t="shared" si="2"/>
        <v>473047.099999998</v>
      </c>
      <c r="M119" s="92"/>
      <c r="O119" s="92">
        <v>0</v>
      </c>
      <c r="P119" s="92">
        <v>0</v>
      </c>
      <c r="Q119" s="92">
        <v>0</v>
      </c>
      <c r="R119" s="92">
        <v>0</v>
      </c>
      <c r="S119" s="92"/>
      <c r="T119" s="92"/>
      <c r="U119" s="92"/>
      <c r="V119" s="92"/>
      <c r="W119" s="92"/>
      <c r="X119" s="92"/>
      <c r="Y119" s="92"/>
      <c r="Z119" s="92"/>
      <c r="AA119" s="92">
        <f t="shared" si="3"/>
        <v>0</v>
      </c>
    </row>
    <row r="120" spans="1:27" x14ac:dyDescent="0.35">
      <c r="A120" s="93">
        <v>3375</v>
      </c>
      <c r="B120" s="64">
        <v>103462</v>
      </c>
      <c r="C120" s="64" t="s">
        <v>251</v>
      </c>
      <c r="D120" s="64" t="s">
        <v>252</v>
      </c>
      <c r="E120" s="90" t="s">
        <v>438</v>
      </c>
      <c r="F120" s="90" t="s">
        <v>436</v>
      </c>
      <c r="G120" s="91">
        <v>0</v>
      </c>
      <c r="I120" s="92">
        <v>399442.97999999986</v>
      </c>
      <c r="J120" s="92">
        <v>0</v>
      </c>
      <c r="K120" s="92">
        <f t="shared" si="2"/>
        <v>399442.97999999986</v>
      </c>
      <c r="M120" s="92"/>
      <c r="O120" s="92">
        <v>0</v>
      </c>
      <c r="P120" s="92">
        <v>0</v>
      </c>
      <c r="Q120" s="92">
        <v>0</v>
      </c>
      <c r="R120" s="92">
        <v>0</v>
      </c>
      <c r="S120" s="92"/>
      <c r="T120" s="92"/>
      <c r="U120" s="92"/>
      <c r="V120" s="92"/>
      <c r="W120" s="92"/>
      <c r="X120" s="92"/>
      <c r="Y120" s="92"/>
      <c r="Z120" s="92"/>
      <c r="AA120" s="92">
        <f t="shared" si="3"/>
        <v>0</v>
      </c>
    </row>
    <row r="121" spans="1:27" x14ac:dyDescent="0.35">
      <c r="A121" s="93">
        <v>3331</v>
      </c>
      <c r="B121" s="64">
        <v>103433</v>
      </c>
      <c r="C121" s="64" t="s">
        <v>253</v>
      </c>
      <c r="D121" s="64" t="s">
        <v>254</v>
      </c>
      <c r="E121" s="90" t="s">
        <v>438</v>
      </c>
      <c r="F121" s="90" t="s">
        <v>436</v>
      </c>
      <c r="G121" s="91" t="s">
        <v>439</v>
      </c>
      <c r="I121" s="92">
        <v>78838.26999999932</v>
      </c>
      <c r="J121" s="92">
        <v>0</v>
      </c>
      <c r="K121" s="92">
        <f t="shared" si="2"/>
        <v>78838.26999999932</v>
      </c>
      <c r="M121" s="92"/>
      <c r="O121" s="92">
        <v>0</v>
      </c>
      <c r="P121" s="92">
        <v>0</v>
      </c>
      <c r="Q121" s="92">
        <v>0</v>
      </c>
      <c r="R121" s="92">
        <v>0</v>
      </c>
      <c r="S121" s="92"/>
      <c r="T121" s="92"/>
      <c r="U121" s="92"/>
      <c r="V121" s="92"/>
      <c r="W121" s="92"/>
      <c r="X121" s="92"/>
      <c r="Y121" s="92"/>
      <c r="Z121" s="92"/>
      <c r="AA121" s="92">
        <f t="shared" si="3"/>
        <v>0</v>
      </c>
    </row>
    <row r="122" spans="1:27" x14ac:dyDescent="0.35">
      <c r="A122" s="93">
        <v>3386</v>
      </c>
      <c r="B122" s="64">
        <v>103470</v>
      </c>
      <c r="C122" s="64" t="s">
        <v>255</v>
      </c>
      <c r="D122" s="64" t="s">
        <v>256</v>
      </c>
      <c r="E122" s="90" t="s">
        <v>438</v>
      </c>
      <c r="F122" s="90" t="s">
        <v>436</v>
      </c>
      <c r="G122" s="91" t="s">
        <v>439</v>
      </c>
      <c r="I122" s="92">
        <v>208955.49999999892</v>
      </c>
      <c r="J122" s="92">
        <v>0</v>
      </c>
      <c r="K122" s="92">
        <f t="shared" si="2"/>
        <v>208955.49999999892</v>
      </c>
      <c r="M122" s="92"/>
      <c r="O122" s="92">
        <v>0</v>
      </c>
      <c r="P122" s="92">
        <v>0</v>
      </c>
      <c r="Q122" s="92">
        <v>0</v>
      </c>
      <c r="R122" s="92">
        <v>0</v>
      </c>
      <c r="S122" s="92"/>
      <c r="T122" s="92"/>
      <c r="U122" s="92"/>
      <c r="V122" s="92"/>
      <c r="W122" s="92"/>
      <c r="X122" s="92"/>
      <c r="Y122" s="92"/>
      <c r="Z122" s="92"/>
      <c r="AA122" s="92">
        <f t="shared" si="3"/>
        <v>0</v>
      </c>
    </row>
    <row r="123" spans="1:27" x14ac:dyDescent="0.35">
      <c r="A123" s="93">
        <v>3363</v>
      </c>
      <c r="B123" s="64">
        <v>103455</v>
      </c>
      <c r="C123" s="64" t="s">
        <v>257</v>
      </c>
      <c r="D123" s="64" t="s">
        <v>258</v>
      </c>
      <c r="E123" s="90" t="s">
        <v>438</v>
      </c>
      <c r="F123" s="90" t="s">
        <v>436</v>
      </c>
      <c r="G123" s="91">
        <v>0</v>
      </c>
      <c r="I123" s="92">
        <v>133538.21999999939</v>
      </c>
      <c r="J123" s="92">
        <v>0</v>
      </c>
      <c r="K123" s="92">
        <f t="shared" si="2"/>
        <v>133538.21999999939</v>
      </c>
      <c r="M123" s="92"/>
      <c r="O123" s="92">
        <v>0</v>
      </c>
      <c r="P123" s="92">
        <v>0</v>
      </c>
      <c r="Q123" s="92">
        <v>0</v>
      </c>
      <c r="R123" s="92">
        <v>0</v>
      </c>
      <c r="S123" s="92"/>
      <c r="T123" s="92"/>
      <c r="U123" s="92"/>
      <c r="V123" s="92"/>
      <c r="W123" s="92"/>
      <c r="X123" s="92"/>
      <c r="Y123" s="92"/>
      <c r="Z123" s="92"/>
      <c r="AA123" s="92">
        <f t="shared" si="3"/>
        <v>0</v>
      </c>
    </row>
    <row r="124" spans="1:27" x14ac:dyDescent="0.35">
      <c r="A124" s="93">
        <v>3355</v>
      </c>
      <c r="B124" s="64">
        <v>103447</v>
      </c>
      <c r="C124" s="64" t="s">
        <v>259</v>
      </c>
      <c r="D124" s="64" t="s">
        <v>260</v>
      </c>
      <c r="E124" s="90" t="s">
        <v>438</v>
      </c>
      <c r="F124" s="90" t="s">
        <v>436</v>
      </c>
      <c r="G124" s="91" t="s">
        <v>439</v>
      </c>
      <c r="I124" s="92">
        <v>391034.76000000234</v>
      </c>
      <c r="J124" s="92">
        <v>0</v>
      </c>
      <c r="K124" s="92">
        <f t="shared" si="2"/>
        <v>391034.76000000234</v>
      </c>
      <c r="M124" s="92"/>
      <c r="O124" s="92">
        <v>0</v>
      </c>
      <c r="P124" s="92">
        <v>0</v>
      </c>
      <c r="Q124" s="92">
        <v>0</v>
      </c>
      <c r="R124" s="92">
        <v>0</v>
      </c>
      <c r="S124" s="92"/>
      <c r="T124" s="92"/>
      <c r="U124" s="92"/>
      <c r="V124" s="92"/>
      <c r="W124" s="92"/>
      <c r="X124" s="92"/>
      <c r="Y124" s="92"/>
      <c r="Z124" s="92"/>
      <c r="AA124" s="92">
        <f t="shared" si="3"/>
        <v>0</v>
      </c>
    </row>
    <row r="125" spans="1:27" x14ac:dyDescent="0.35">
      <c r="A125" s="93">
        <v>3367</v>
      </c>
      <c r="B125" s="64">
        <v>103458</v>
      </c>
      <c r="C125" s="64" t="s">
        <v>261</v>
      </c>
      <c r="D125" s="64" t="s">
        <v>262</v>
      </c>
      <c r="E125" s="90" t="s">
        <v>438</v>
      </c>
      <c r="F125" s="90" t="s">
        <v>436</v>
      </c>
      <c r="G125" s="91" t="s">
        <v>439</v>
      </c>
      <c r="I125" s="92">
        <v>35570.260000001064</v>
      </c>
      <c r="J125" s="92">
        <v>0</v>
      </c>
      <c r="K125" s="92">
        <f t="shared" si="2"/>
        <v>35570.260000001064</v>
      </c>
      <c r="M125" s="92"/>
      <c r="O125" s="92">
        <v>0</v>
      </c>
      <c r="P125" s="92">
        <v>0</v>
      </c>
      <c r="Q125" s="92">
        <v>0</v>
      </c>
      <c r="R125" s="92">
        <v>0</v>
      </c>
      <c r="S125" s="92"/>
      <c r="T125" s="92"/>
      <c r="U125" s="92"/>
      <c r="V125" s="92"/>
      <c r="W125" s="92"/>
      <c r="X125" s="92"/>
      <c r="Y125" s="92"/>
      <c r="Z125" s="92"/>
      <c r="AA125" s="92">
        <f t="shared" si="3"/>
        <v>0</v>
      </c>
    </row>
    <row r="126" spans="1:27" x14ac:dyDescent="0.35">
      <c r="A126" s="93">
        <v>3010</v>
      </c>
      <c r="B126" s="64">
        <v>103401</v>
      </c>
      <c r="C126" s="64" t="s">
        <v>263</v>
      </c>
      <c r="D126" s="64" t="s">
        <v>264</v>
      </c>
      <c r="E126" s="90" t="s">
        <v>438</v>
      </c>
      <c r="F126" s="90" t="s">
        <v>436</v>
      </c>
      <c r="G126" s="91" t="s">
        <v>439</v>
      </c>
      <c r="I126" s="92">
        <v>540387.24999999884</v>
      </c>
      <c r="J126" s="92">
        <v>8702.5</v>
      </c>
      <c r="K126" s="92">
        <f t="shared" si="2"/>
        <v>549089.74999999884</v>
      </c>
      <c r="M126" s="92"/>
      <c r="O126" s="92">
        <v>0</v>
      </c>
      <c r="P126" s="92">
        <v>0</v>
      </c>
      <c r="Q126" s="92">
        <v>0</v>
      </c>
      <c r="R126" s="92">
        <v>0</v>
      </c>
      <c r="S126" s="92"/>
      <c r="T126" s="92"/>
      <c r="U126" s="92"/>
      <c r="V126" s="92"/>
      <c r="W126" s="92"/>
      <c r="X126" s="92"/>
      <c r="Y126" s="92"/>
      <c r="Z126" s="92"/>
      <c r="AA126" s="92">
        <f t="shared" si="3"/>
        <v>0</v>
      </c>
    </row>
    <row r="127" spans="1:27" x14ac:dyDescent="0.35">
      <c r="A127" s="93">
        <v>4625</v>
      </c>
      <c r="B127" s="64">
        <v>103534</v>
      </c>
      <c r="C127" s="64" t="s">
        <v>265</v>
      </c>
      <c r="D127" s="64" t="s">
        <v>266</v>
      </c>
      <c r="E127" s="90" t="s">
        <v>441</v>
      </c>
      <c r="F127" s="90" t="s">
        <v>436</v>
      </c>
      <c r="G127" s="91" t="s">
        <v>439</v>
      </c>
      <c r="I127" s="92">
        <v>411888.28999999864</v>
      </c>
      <c r="J127" s="92">
        <v>0</v>
      </c>
      <c r="K127" s="92">
        <f t="shared" si="2"/>
        <v>411888.28999999864</v>
      </c>
      <c r="M127" s="92"/>
      <c r="O127" s="92">
        <v>0</v>
      </c>
      <c r="P127" s="92">
        <v>0</v>
      </c>
      <c r="Q127" s="92">
        <v>0</v>
      </c>
      <c r="R127" s="92">
        <v>0</v>
      </c>
      <c r="S127" s="92"/>
      <c r="T127" s="92"/>
      <c r="U127" s="92"/>
      <c r="V127" s="92"/>
      <c r="W127" s="92"/>
      <c r="X127" s="92"/>
      <c r="Y127" s="92"/>
      <c r="Z127" s="92"/>
      <c r="AA127" s="92">
        <f t="shared" si="3"/>
        <v>0</v>
      </c>
    </row>
    <row r="128" spans="1:27" x14ac:dyDescent="0.35">
      <c r="A128" s="93">
        <v>3377</v>
      </c>
      <c r="B128" s="64">
        <v>103463</v>
      </c>
      <c r="C128" s="64" t="s">
        <v>267</v>
      </c>
      <c r="D128" s="64" t="s">
        <v>268</v>
      </c>
      <c r="E128" s="90" t="s">
        <v>438</v>
      </c>
      <c r="F128" s="90" t="s">
        <v>436</v>
      </c>
      <c r="G128" s="91">
        <v>0</v>
      </c>
      <c r="I128" s="92">
        <v>244131.6399999999</v>
      </c>
      <c r="J128" s="92">
        <v>0</v>
      </c>
      <c r="K128" s="92">
        <f t="shared" si="2"/>
        <v>244131.6399999999</v>
      </c>
      <c r="M128" s="92"/>
      <c r="O128" s="92">
        <v>0</v>
      </c>
      <c r="P128" s="92">
        <v>0</v>
      </c>
      <c r="Q128" s="92">
        <v>0</v>
      </c>
      <c r="R128" s="92">
        <v>0</v>
      </c>
      <c r="S128" s="92"/>
      <c r="T128" s="92"/>
      <c r="U128" s="92"/>
      <c r="V128" s="92"/>
      <c r="W128" s="92"/>
      <c r="X128" s="92"/>
      <c r="Y128" s="92"/>
      <c r="Z128" s="92"/>
      <c r="AA128" s="92">
        <f t="shared" si="3"/>
        <v>0</v>
      </c>
    </row>
    <row r="129" spans="1:27" x14ac:dyDescent="0.35">
      <c r="A129" s="93">
        <v>3371</v>
      </c>
      <c r="B129" s="64">
        <v>103459</v>
      </c>
      <c r="C129" s="64" t="s">
        <v>269</v>
      </c>
      <c r="D129" s="64" t="s">
        <v>270</v>
      </c>
      <c r="E129" s="90" t="s">
        <v>438</v>
      </c>
      <c r="F129" s="90" t="s">
        <v>436</v>
      </c>
      <c r="G129" s="91">
        <v>0</v>
      </c>
      <c r="I129" s="92">
        <v>221346.31000000008</v>
      </c>
      <c r="J129" s="92">
        <v>0</v>
      </c>
      <c r="K129" s="92">
        <f t="shared" si="2"/>
        <v>221346.31000000008</v>
      </c>
      <c r="M129" s="92"/>
      <c r="O129" s="92">
        <v>0</v>
      </c>
      <c r="P129" s="92">
        <v>0</v>
      </c>
      <c r="Q129" s="92">
        <v>0</v>
      </c>
      <c r="R129" s="92">
        <v>0</v>
      </c>
      <c r="S129" s="92"/>
      <c r="T129" s="92"/>
      <c r="U129" s="92"/>
      <c r="V129" s="92"/>
      <c r="W129" s="92"/>
      <c r="X129" s="92"/>
      <c r="Y129" s="92"/>
      <c r="Z129" s="92"/>
      <c r="AA129" s="92">
        <f t="shared" si="3"/>
        <v>0</v>
      </c>
    </row>
    <row r="130" spans="1:27" x14ac:dyDescent="0.35">
      <c r="A130" s="93">
        <v>3307</v>
      </c>
      <c r="B130" s="64">
        <v>103416</v>
      </c>
      <c r="C130" s="64" t="s">
        <v>271</v>
      </c>
      <c r="D130" s="64" t="s">
        <v>272</v>
      </c>
      <c r="E130" s="90" t="s">
        <v>438</v>
      </c>
      <c r="F130" s="90" t="s">
        <v>436</v>
      </c>
      <c r="G130" s="91" t="s">
        <v>439</v>
      </c>
      <c r="I130" s="92">
        <v>305852</v>
      </c>
      <c r="J130" s="92">
        <v>0</v>
      </c>
      <c r="K130" s="92">
        <f t="shared" si="2"/>
        <v>305852</v>
      </c>
      <c r="M130" s="92"/>
      <c r="O130" s="92">
        <v>0</v>
      </c>
      <c r="P130" s="92">
        <v>0</v>
      </c>
      <c r="Q130" s="92">
        <v>0</v>
      </c>
      <c r="R130" s="92">
        <v>0</v>
      </c>
      <c r="S130" s="92"/>
      <c r="T130" s="92"/>
      <c r="U130" s="92"/>
      <c r="V130" s="92"/>
      <c r="W130" s="92"/>
      <c r="X130" s="92"/>
      <c r="Y130" s="92"/>
      <c r="Z130" s="92"/>
      <c r="AA130" s="92">
        <f t="shared" si="3"/>
        <v>0</v>
      </c>
    </row>
    <row r="131" spans="1:27" x14ac:dyDescent="0.35">
      <c r="A131" s="93">
        <v>3361</v>
      </c>
      <c r="B131" s="64">
        <v>103453</v>
      </c>
      <c r="C131" s="64" t="s">
        <v>273</v>
      </c>
      <c r="D131" s="64" t="s">
        <v>274</v>
      </c>
      <c r="E131" s="90" t="s">
        <v>438</v>
      </c>
      <c r="F131" s="90" t="s">
        <v>436</v>
      </c>
      <c r="G131" s="91" t="s">
        <v>439</v>
      </c>
      <c r="I131" s="92">
        <v>47649.380000001052</v>
      </c>
      <c r="J131" s="92">
        <v>0</v>
      </c>
      <c r="K131" s="92">
        <f t="shared" si="2"/>
        <v>47649.380000001052</v>
      </c>
      <c r="M131" s="92"/>
      <c r="O131" s="92">
        <v>0</v>
      </c>
      <c r="P131" s="92">
        <v>0</v>
      </c>
      <c r="Q131" s="92">
        <v>0</v>
      </c>
      <c r="R131" s="92">
        <v>0</v>
      </c>
      <c r="S131" s="92"/>
      <c r="T131" s="92"/>
      <c r="U131" s="92"/>
      <c r="V131" s="92"/>
      <c r="W131" s="92"/>
      <c r="X131" s="92"/>
      <c r="Y131" s="92"/>
      <c r="Z131" s="92"/>
      <c r="AA131" s="92">
        <f t="shared" si="3"/>
        <v>0</v>
      </c>
    </row>
    <row r="132" spans="1:27" x14ac:dyDescent="0.35">
      <c r="A132" s="93">
        <v>3344</v>
      </c>
      <c r="B132" s="64">
        <v>103438</v>
      </c>
      <c r="C132" s="64" t="s">
        <v>275</v>
      </c>
      <c r="D132" s="64" t="s">
        <v>276</v>
      </c>
      <c r="E132" s="90" t="s">
        <v>438</v>
      </c>
      <c r="F132" s="90" t="s">
        <v>436</v>
      </c>
      <c r="G132" s="91" t="s">
        <v>439</v>
      </c>
      <c r="I132" s="92">
        <v>163527.43999999776</v>
      </c>
      <c r="J132" s="92">
        <v>0</v>
      </c>
      <c r="K132" s="92">
        <f t="shared" si="2"/>
        <v>163527.43999999776</v>
      </c>
      <c r="M132" s="92"/>
      <c r="O132" s="92">
        <v>0</v>
      </c>
      <c r="P132" s="92">
        <v>0</v>
      </c>
      <c r="Q132" s="92">
        <v>0</v>
      </c>
      <c r="R132" s="92">
        <v>0</v>
      </c>
      <c r="S132" s="92"/>
      <c r="T132" s="92"/>
      <c r="U132" s="92"/>
      <c r="V132" s="92"/>
      <c r="W132" s="92"/>
      <c r="X132" s="92"/>
      <c r="Y132" s="92"/>
      <c r="Z132" s="92"/>
      <c r="AA132" s="92">
        <f t="shared" si="3"/>
        <v>0</v>
      </c>
    </row>
    <row r="133" spans="1:27" x14ac:dyDescent="0.35">
      <c r="A133" s="93">
        <v>3025</v>
      </c>
      <c r="B133" s="64">
        <v>103410</v>
      </c>
      <c r="C133" s="64" t="s">
        <v>277</v>
      </c>
      <c r="D133" s="64" t="s">
        <v>278</v>
      </c>
      <c r="E133" s="90" t="s">
        <v>438</v>
      </c>
      <c r="F133" s="90" t="s">
        <v>436</v>
      </c>
      <c r="G133" s="91" t="s">
        <v>439</v>
      </c>
      <c r="I133" s="92">
        <v>160539</v>
      </c>
      <c r="J133" s="92">
        <v>0</v>
      </c>
      <c r="K133" s="92">
        <f t="shared" si="2"/>
        <v>160539</v>
      </c>
      <c r="M133" s="92"/>
      <c r="O133" s="92">
        <v>0</v>
      </c>
      <c r="P133" s="92">
        <v>0</v>
      </c>
      <c r="Q133" s="92">
        <v>0</v>
      </c>
      <c r="R133" s="92">
        <v>0</v>
      </c>
      <c r="S133" s="92"/>
      <c r="T133" s="92"/>
      <c r="U133" s="92"/>
      <c r="V133" s="92"/>
      <c r="W133" s="92"/>
      <c r="X133" s="92"/>
      <c r="Y133" s="92"/>
      <c r="Z133" s="92"/>
      <c r="AA133" s="92">
        <f t="shared" si="3"/>
        <v>0</v>
      </c>
    </row>
    <row r="134" spans="1:27" x14ac:dyDescent="0.35">
      <c r="A134" s="93">
        <v>3016</v>
      </c>
      <c r="B134" s="64">
        <v>103404</v>
      </c>
      <c r="C134" s="64" t="s">
        <v>279</v>
      </c>
      <c r="D134" s="64" t="s">
        <v>280</v>
      </c>
      <c r="E134" s="90" t="s">
        <v>438</v>
      </c>
      <c r="F134" s="90" t="s">
        <v>436</v>
      </c>
      <c r="G134" s="91">
        <v>0</v>
      </c>
      <c r="I134" s="92">
        <v>573548.19999999995</v>
      </c>
      <c r="J134" s="92">
        <v>1316.25</v>
      </c>
      <c r="K134" s="92">
        <f t="shared" ref="K134:K184" si="4">I134+J134</f>
        <v>574864.44999999995</v>
      </c>
      <c r="M134" s="92"/>
      <c r="O134" s="92">
        <v>0</v>
      </c>
      <c r="P134" s="92">
        <v>0</v>
      </c>
      <c r="Q134" s="92">
        <v>0</v>
      </c>
      <c r="R134" s="92">
        <v>0</v>
      </c>
      <c r="S134" s="92"/>
      <c r="T134" s="92"/>
      <c r="U134" s="92"/>
      <c r="V134" s="92"/>
      <c r="W134" s="92"/>
      <c r="X134" s="92"/>
      <c r="Y134" s="92"/>
      <c r="Z134" s="92"/>
      <c r="AA134" s="92">
        <f t="shared" ref="AA134:AA197" si="5">(-M134)+SUM(O134:Z134)</f>
        <v>0</v>
      </c>
    </row>
    <row r="135" spans="1:27" x14ac:dyDescent="0.35">
      <c r="A135" s="93">
        <v>4606</v>
      </c>
      <c r="B135" s="64">
        <v>103531</v>
      </c>
      <c r="C135" s="64" t="s">
        <v>281</v>
      </c>
      <c r="D135" s="64" t="s">
        <v>282</v>
      </c>
      <c r="E135" s="90" t="s">
        <v>441</v>
      </c>
      <c r="F135" s="90" t="s">
        <v>436</v>
      </c>
      <c r="G135" s="91">
        <v>0</v>
      </c>
      <c r="I135" s="92">
        <v>234294.16999999981</v>
      </c>
      <c r="J135" s="92">
        <v>0</v>
      </c>
      <c r="K135" s="92">
        <f t="shared" si="4"/>
        <v>234294.16999999981</v>
      </c>
      <c r="M135" s="92"/>
      <c r="O135" s="92">
        <v>0</v>
      </c>
      <c r="P135" s="92">
        <v>0</v>
      </c>
      <c r="Q135" s="92">
        <v>0</v>
      </c>
      <c r="R135" s="92">
        <v>0</v>
      </c>
      <c r="S135" s="92"/>
      <c r="T135" s="92"/>
      <c r="U135" s="92"/>
      <c r="V135" s="92"/>
      <c r="W135" s="92"/>
      <c r="X135" s="92"/>
      <c r="Y135" s="92"/>
      <c r="Z135" s="92"/>
      <c r="AA135" s="92">
        <f t="shared" si="5"/>
        <v>0</v>
      </c>
    </row>
    <row r="136" spans="1:27" x14ac:dyDescent="0.35">
      <c r="A136" s="93">
        <v>3428</v>
      </c>
      <c r="B136" s="64">
        <v>134476</v>
      </c>
      <c r="C136" s="64" t="s">
        <v>283</v>
      </c>
      <c r="D136" s="64" t="s">
        <v>284</v>
      </c>
      <c r="E136" s="90" t="s">
        <v>438</v>
      </c>
      <c r="F136" s="90" t="s">
        <v>436</v>
      </c>
      <c r="G136" s="91">
        <v>0</v>
      </c>
      <c r="I136" s="92">
        <v>13269</v>
      </c>
      <c r="J136" s="92">
        <v>0</v>
      </c>
      <c r="K136" s="92">
        <f t="shared" si="4"/>
        <v>13269</v>
      </c>
      <c r="M136" s="92"/>
      <c r="O136" s="92">
        <v>0</v>
      </c>
      <c r="P136" s="92">
        <v>0</v>
      </c>
      <c r="Q136" s="92">
        <v>0</v>
      </c>
      <c r="R136" s="92">
        <v>0</v>
      </c>
      <c r="S136" s="92"/>
      <c r="T136" s="92"/>
      <c r="U136" s="92">
        <v>100000</v>
      </c>
      <c r="V136" s="92"/>
      <c r="W136" s="92"/>
      <c r="X136" s="92"/>
      <c r="Y136" s="92"/>
      <c r="Z136" s="92"/>
      <c r="AA136" s="92">
        <f t="shared" si="5"/>
        <v>100000</v>
      </c>
    </row>
    <row r="137" spans="1:27" x14ac:dyDescent="0.35">
      <c r="A137" s="93">
        <v>3019</v>
      </c>
      <c r="B137" s="64">
        <v>103406</v>
      </c>
      <c r="C137" s="64" t="s">
        <v>285</v>
      </c>
      <c r="D137" s="64" t="s">
        <v>286</v>
      </c>
      <c r="E137" s="90" t="s">
        <v>438</v>
      </c>
      <c r="F137" s="90" t="s">
        <v>436</v>
      </c>
      <c r="G137" s="91" t="s">
        <v>439</v>
      </c>
      <c r="I137" s="92">
        <v>402073.16000000003</v>
      </c>
      <c r="J137" s="92">
        <v>1803.5</v>
      </c>
      <c r="K137" s="92">
        <f t="shared" si="4"/>
        <v>403876.66000000003</v>
      </c>
      <c r="M137" s="92"/>
      <c r="O137" s="92">
        <v>0</v>
      </c>
      <c r="P137" s="92">
        <v>0</v>
      </c>
      <c r="Q137" s="92">
        <v>0</v>
      </c>
      <c r="R137" s="92">
        <v>0</v>
      </c>
      <c r="S137" s="92"/>
      <c r="T137" s="92"/>
      <c r="U137" s="92"/>
      <c r="V137" s="92"/>
      <c r="W137" s="92"/>
      <c r="X137" s="92"/>
      <c r="Y137" s="92"/>
      <c r="Z137" s="92"/>
      <c r="AA137" s="92">
        <f t="shared" si="5"/>
        <v>0</v>
      </c>
    </row>
    <row r="138" spans="1:27" x14ac:dyDescent="0.35">
      <c r="A138" s="93">
        <v>2178</v>
      </c>
      <c r="B138" s="64">
        <v>103257</v>
      </c>
      <c r="C138" s="64" t="s">
        <v>287</v>
      </c>
      <c r="D138" s="64" t="s">
        <v>288</v>
      </c>
      <c r="E138" s="90" t="s">
        <v>438</v>
      </c>
      <c r="F138" s="90" t="s">
        <v>436</v>
      </c>
      <c r="G138" s="91" t="s">
        <v>437</v>
      </c>
      <c r="I138" s="92">
        <v>156528.46000000054</v>
      </c>
      <c r="J138" s="92">
        <v>5090.400000000006</v>
      </c>
      <c r="K138" s="92">
        <f t="shared" si="4"/>
        <v>161618.86000000054</v>
      </c>
      <c r="M138" s="92"/>
      <c r="O138" s="92">
        <v>0</v>
      </c>
      <c r="P138" s="92">
        <v>0</v>
      </c>
      <c r="Q138" s="92">
        <v>0</v>
      </c>
      <c r="R138" s="92">
        <v>0</v>
      </c>
      <c r="S138" s="92"/>
      <c r="T138" s="92"/>
      <c r="U138" s="92"/>
      <c r="V138" s="92"/>
      <c r="W138" s="92"/>
      <c r="X138" s="92"/>
      <c r="Y138" s="92"/>
      <c r="Z138" s="92"/>
      <c r="AA138" s="92">
        <f t="shared" si="5"/>
        <v>0</v>
      </c>
    </row>
    <row r="139" spans="1:27" x14ac:dyDescent="0.35">
      <c r="A139" s="93">
        <v>2184</v>
      </c>
      <c r="B139" s="64">
        <v>103262</v>
      </c>
      <c r="C139" s="64" t="s">
        <v>289</v>
      </c>
      <c r="D139" s="64" t="s">
        <v>290</v>
      </c>
      <c r="E139" s="90" t="s">
        <v>438</v>
      </c>
      <c r="F139" s="90" t="s">
        <v>436</v>
      </c>
      <c r="G139" s="91" t="s">
        <v>439</v>
      </c>
      <c r="I139" s="92">
        <v>743686.33000000159</v>
      </c>
      <c r="J139" s="92">
        <v>8860</v>
      </c>
      <c r="K139" s="92">
        <f t="shared" si="4"/>
        <v>752546.33000000159</v>
      </c>
      <c r="M139" s="92"/>
      <c r="O139" s="92">
        <v>0</v>
      </c>
      <c r="P139" s="92">
        <v>0</v>
      </c>
      <c r="Q139" s="92">
        <v>0</v>
      </c>
      <c r="R139" s="92">
        <v>0</v>
      </c>
      <c r="S139" s="92"/>
      <c r="T139" s="92"/>
      <c r="U139" s="92"/>
      <c r="V139" s="92"/>
      <c r="W139" s="92"/>
      <c r="X139" s="92"/>
      <c r="Y139" s="92"/>
      <c r="Z139" s="92"/>
      <c r="AA139" s="92">
        <f t="shared" si="5"/>
        <v>0</v>
      </c>
    </row>
    <row r="140" spans="1:27" x14ac:dyDescent="0.35">
      <c r="A140" s="93">
        <v>2190</v>
      </c>
      <c r="B140" s="64">
        <v>103266</v>
      </c>
      <c r="C140" s="64" t="s">
        <v>291</v>
      </c>
      <c r="D140" s="64" t="s">
        <v>292</v>
      </c>
      <c r="E140" s="90" t="s">
        <v>438</v>
      </c>
      <c r="F140" s="90" t="s">
        <v>436</v>
      </c>
      <c r="G140" s="91" t="s">
        <v>439</v>
      </c>
      <c r="I140" s="92">
        <v>21006.239999999525</v>
      </c>
      <c r="J140" s="92">
        <v>13013.599999999999</v>
      </c>
      <c r="K140" s="92">
        <f t="shared" si="4"/>
        <v>34019.839999999524</v>
      </c>
      <c r="M140" s="92"/>
      <c r="O140" s="92">
        <v>0</v>
      </c>
      <c r="P140" s="92">
        <v>0</v>
      </c>
      <c r="Q140" s="92">
        <v>0</v>
      </c>
      <c r="R140" s="92">
        <v>0</v>
      </c>
      <c r="S140" s="92"/>
      <c r="T140" s="92"/>
      <c r="U140" s="92"/>
      <c r="V140" s="92"/>
      <c r="W140" s="92"/>
      <c r="X140" s="92"/>
      <c r="Y140" s="92"/>
      <c r="Z140" s="92"/>
      <c r="AA140" s="92">
        <f t="shared" si="5"/>
        <v>0</v>
      </c>
    </row>
    <row r="141" spans="1:27" x14ac:dyDescent="0.35">
      <c r="A141" s="93">
        <v>7035</v>
      </c>
      <c r="B141" s="64">
        <v>103615</v>
      </c>
      <c r="C141" s="64" t="s">
        <v>293</v>
      </c>
      <c r="D141" s="64" t="s">
        <v>294</v>
      </c>
      <c r="E141" s="90" t="s">
        <v>440</v>
      </c>
      <c r="F141" s="90" t="s">
        <v>436</v>
      </c>
      <c r="G141" s="91" t="s">
        <v>437</v>
      </c>
      <c r="I141" s="92">
        <v>566221.22999999882</v>
      </c>
      <c r="J141" s="92">
        <v>32953.310000000005</v>
      </c>
      <c r="K141" s="92">
        <f t="shared" si="4"/>
        <v>599174.53999999887</v>
      </c>
      <c r="M141" s="92"/>
      <c r="O141" s="92">
        <v>0</v>
      </c>
      <c r="P141" s="92">
        <v>0</v>
      </c>
      <c r="Q141" s="92">
        <v>0</v>
      </c>
      <c r="R141" s="92">
        <v>0</v>
      </c>
      <c r="S141" s="92"/>
      <c r="T141" s="92"/>
      <c r="U141" s="92"/>
      <c r="V141" s="92"/>
      <c r="W141" s="92"/>
      <c r="X141" s="92"/>
      <c r="Y141" s="92"/>
      <c r="Z141" s="92"/>
      <c r="AA141" s="92">
        <f t="shared" si="5"/>
        <v>0</v>
      </c>
    </row>
    <row r="142" spans="1:27" x14ac:dyDescent="0.35">
      <c r="A142" s="93">
        <v>3323</v>
      </c>
      <c r="B142" s="64">
        <v>103427</v>
      </c>
      <c r="C142" s="64" t="s">
        <v>454</v>
      </c>
      <c r="D142" s="64" t="s">
        <v>455</v>
      </c>
      <c r="E142" s="90" t="s">
        <v>438</v>
      </c>
      <c r="F142" s="90" t="s">
        <v>436</v>
      </c>
      <c r="G142" s="91">
        <v>0</v>
      </c>
      <c r="I142" s="92">
        <v>311212.18999999994</v>
      </c>
      <c r="J142" s="92">
        <v>0</v>
      </c>
      <c r="K142" s="92">
        <f t="shared" si="4"/>
        <v>311212.18999999994</v>
      </c>
      <c r="M142" s="92"/>
      <c r="O142" s="92">
        <v>0</v>
      </c>
      <c r="P142" s="92">
        <v>0</v>
      </c>
      <c r="Q142" s="92">
        <v>0</v>
      </c>
      <c r="R142" s="92">
        <v>0</v>
      </c>
      <c r="S142" s="92"/>
      <c r="T142" s="92"/>
      <c r="U142" s="92"/>
      <c r="V142" s="92"/>
      <c r="W142" s="92"/>
      <c r="X142" s="92"/>
      <c r="Y142" s="92"/>
      <c r="Z142" s="92"/>
      <c r="AA142" s="92">
        <f t="shared" si="5"/>
        <v>0</v>
      </c>
    </row>
    <row r="143" spans="1:27" x14ac:dyDescent="0.35">
      <c r="A143" s="93">
        <v>7045</v>
      </c>
      <c r="B143" s="64">
        <v>103622</v>
      </c>
      <c r="C143" s="64" t="s">
        <v>295</v>
      </c>
      <c r="D143" s="64" t="s">
        <v>296</v>
      </c>
      <c r="E143" s="90" t="s">
        <v>440</v>
      </c>
      <c r="F143" s="90" t="s">
        <v>436</v>
      </c>
      <c r="G143" s="91" t="s">
        <v>439</v>
      </c>
      <c r="I143" s="92">
        <v>1144828.8299999991</v>
      </c>
      <c r="J143" s="92">
        <v>55810.630000000005</v>
      </c>
      <c r="K143" s="92">
        <f t="shared" si="4"/>
        <v>1200639.459999999</v>
      </c>
      <c r="M143" s="92"/>
      <c r="O143" s="92">
        <v>0</v>
      </c>
      <c r="P143" s="92">
        <v>0</v>
      </c>
      <c r="Q143" s="92">
        <v>0</v>
      </c>
      <c r="R143" s="92">
        <v>0</v>
      </c>
      <c r="S143" s="92"/>
      <c r="T143" s="92"/>
      <c r="U143" s="92"/>
      <c r="V143" s="92"/>
      <c r="W143" s="92"/>
      <c r="X143" s="92"/>
      <c r="Y143" s="92"/>
      <c r="Z143" s="92"/>
      <c r="AA143" s="92">
        <f t="shared" si="5"/>
        <v>0</v>
      </c>
    </row>
    <row r="144" spans="1:27" x14ac:dyDescent="0.35">
      <c r="A144" s="93">
        <v>2192</v>
      </c>
      <c r="B144" s="64">
        <v>103268</v>
      </c>
      <c r="C144" s="64" t="s">
        <v>297</v>
      </c>
      <c r="D144" s="64" t="s">
        <v>298</v>
      </c>
      <c r="E144" s="90" t="s">
        <v>438</v>
      </c>
      <c r="F144" s="90" t="s">
        <v>436</v>
      </c>
      <c r="G144" s="91" t="s">
        <v>439</v>
      </c>
      <c r="I144" s="92">
        <v>343597.85999999347</v>
      </c>
      <c r="J144" s="92">
        <v>0</v>
      </c>
      <c r="K144" s="92">
        <f t="shared" si="4"/>
        <v>343597.85999999347</v>
      </c>
      <c r="M144" s="92"/>
      <c r="O144" s="92">
        <v>0</v>
      </c>
      <c r="P144" s="92">
        <v>0</v>
      </c>
      <c r="Q144" s="92">
        <v>0</v>
      </c>
      <c r="R144" s="92">
        <v>0</v>
      </c>
      <c r="S144" s="92"/>
      <c r="T144" s="92"/>
      <c r="U144" s="92"/>
      <c r="V144" s="92"/>
      <c r="W144" s="92"/>
      <c r="X144" s="92"/>
      <c r="Y144" s="92"/>
      <c r="Z144" s="92"/>
      <c r="AA144" s="92">
        <f t="shared" si="5"/>
        <v>0</v>
      </c>
    </row>
    <row r="145" spans="1:27" x14ac:dyDescent="0.35">
      <c r="A145" s="93">
        <v>7014</v>
      </c>
      <c r="B145" s="64">
        <v>103605</v>
      </c>
      <c r="C145" s="64" t="s">
        <v>299</v>
      </c>
      <c r="D145" s="64" t="s">
        <v>300</v>
      </c>
      <c r="E145" s="90" t="s">
        <v>440</v>
      </c>
      <c r="F145" s="90" t="s">
        <v>436</v>
      </c>
      <c r="G145" s="91">
        <v>0</v>
      </c>
      <c r="I145" s="92">
        <v>1789289.3399999992</v>
      </c>
      <c r="J145" s="92">
        <v>17365.660000000003</v>
      </c>
      <c r="K145" s="92">
        <f t="shared" si="4"/>
        <v>1806654.9999999991</v>
      </c>
      <c r="M145" s="92"/>
      <c r="O145" s="92">
        <v>0</v>
      </c>
      <c r="P145" s="92">
        <v>0</v>
      </c>
      <c r="Q145" s="92">
        <v>0</v>
      </c>
      <c r="R145" s="92">
        <v>0</v>
      </c>
      <c r="S145" s="92"/>
      <c r="T145" s="92"/>
      <c r="U145" s="92"/>
      <c r="V145" s="92"/>
      <c r="W145" s="92"/>
      <c r="X145" s="92"/>
      <c r="Y145" s="92"/>
      <c r="Z145" s="92"/>
      <c r="AA145" s="92">
        <f t="shared" si="5"/>
        <v>0</v>
      </c>
    </row>
    <row r="146" spans="1:27" x14ac:dyDescent="0.35">
      <c r="A146" s="93">
        <v>7009</v>
      </c>
      <c r="B146" s="64">
        <v>103601</v>
      </c>
      <c r="C146" s="64" t="s">
        <v>301</v>
      </c>
      <c r="D146" s="64" t="s">
        <v>302</v>
      </c>
      <c r="E146" s="90" t="s">
        <v>440</v>
      </c>
      <c r="F146" s="90" t="s">
        <v>436</v>
      </c>
      <c r="G146" s="91">
        <v>0</v>
      </c>
      <c r="I146" s="92">
        <v>2114597.4560000002</v>
      </c>
      <c r="J146" s="92">
        <v>10164.010000000002</v>
      </c>
      <c r="K146" s="92">
        <f t="shared" si="4"/>
        <v>2124761.466</v>
      </c>
      <c r="M146" s="92"/>
      <c r="O146" s="92">
        <v>0</v>
      </c>
      <c r="P146" s="92">
        <v>0</v>
      </c>
      <c r="Q146" s="92">
        <v>0</v>
      </c>
      <c r="R146" s="92">
        <v>0</v>
      </c>
      <c r="S146" s="92"/>
      <c r="T146" s="92"/>
      <c r="U146" s="92"/>
      <c r="V146" s="92"/>
      <c r="W146" s="92"/>
      <c r="X146" s="92"/>
      <c r="Y146" s="92"/>
      <c r="Z146" s="92"/>
      <c r="AA146" s="92">
        <f t="shared" si="5"/>
        <v>0</v>
      </c>
    </row>
    <row r="147" spans="1:27" x14ac:dyDescent="0.35">
      <c r="A147" s="93">
        <v>5203</v>
      </c>
      <c r="B147" s="64">
        <v>103544</v>
      </c>
      <c r="C147" s="64" t="s">
        <v>303</v>
      </c>
      <c r="D147" s="64" t="s">
        <v>304</v>
      </c>
      <c r="E147" s="90" t="s">
        <v>438</v>
      </c>
      <c r="F147" s="90" t="s">
        <v>436</v>
      </c>
      <c r="G147" s="91">
        <v>0</v>
      </c>
      <c r="I147" s="92">
        <v>82655.919999999431</v>
      </c>
      <c r="J147" s="92">
        <v>0</v>
      </c>
      <c r="K147" s="92">
        <f t="shared" si="4"/>
        <v>82655.919999999431</v>
      </c>
      <c r="M147" s="92"/>
      <c r="O147" s="92">
        <v>0</v>
      </c>
      <c r="P147" s="92">
        <v>0</v>
      </c>
      <c r="Q147" s="92">
        <v>0</v>
      </c>
      <c r="R147" s="92">
        <v>0</v>
      </c>
      <c r="S147" s="92"/>
      <c r="T147" s="92"/>
      <c r="U147" s="92"/>
      <c r="V147" s="92"/>
      <c r="W147" s="92"/>
      <c r="X147" s="92"/>
      <c r="Y147" s="92"/>
      <c r="Z147" s="92"/>
      <c r="AA147" s="92">
        <f t="shared" si="5"/>
        <v>0</v>
      </c>
    </row>
    <row r="148" spans="1:27" x14ac:dyDescent="0.35">
      <c r="A148" s="93">
        <v>5202</v>
      </c>
      <c r="B148" s="64">
        <v>103543</v>
      </c>
      <c r="C148" s="64" t="s">
        <v>305</v>
      </c>
      <c r="D148" s="64" t="s">
        <v>306</v>
      </c>
      <c r="E148" s="90" t="s">
        <v>438</v>
      </c>
      <c r="F148" s="90" t="s">
        <v>436</v>
      </c>
      <c r="G148" s="91">
        <v>0</v>
      </c>
      <c r="I148" s="92">
        <v>231787.62999999902</v>
      </c>
      <c r="J148" s="92">
        <v>27469</v>
      </c>
      <c r="K148" s="92">
        <f t="shared" si="4"/>
        <v>259256.62999999902</v>
      </c>
      <c r="M148" s="92"/>
      <c r="O148" s="92">
        <v>0</v>
      </c>
      <c r="P148" s="92">
        <v>0</v>
      </c>
      <c r="Q148" s="92">
        <v>0</v>
      </c>
      <c r="R148" s="92">
        <v>0</v>
      </c>
      <c r="S148" s="92"/>
      <c r="T148" s="92"/>
      <c r="U148" s="92"/>
      <c r="V148" s="92"/>
      <c r="W148" s="92"/>
      <c r="X148" s="92"/>
      <c r="Y148" s="92"/>
      <c r="Z148" s="92"/>
      <c r="AA148" s="92">
        <f t="shared" si="5"/>
        <v>0</v>
      </c>
    </row>
    <row r="149" spans="1:27" x14ac:dyDescent="0.35">
      <c r="A149" s="93">
        <v>2108</v>
      </c>
      <c r="B149" s="64">
        <v>103217</v>
      </c>
      <c r="C149" s="64" t="s">
        <v>307</v>
      </c>
      <c r="D149" s="64" t="s">
        <v>308</v>
      </c>
      <c r="E149" s="90" t="s">
        <v>438</v>
      </c>
      <c r="F149" s="90" t="s">
        <v>436</v>
      </c>
      <c r="G149" s="91" t="s">
        <v>439</v>
      </c>
      <c r="I149" s="92">
        <v>1091897.219999996</v>
      </c>
      <c r="J149" s="92">
        <v>146670.5</v>
      </c>
      <c r="K149" s="92">
        <f t="shared" si="4"/>
        <v>1238567.719999996</v>
      </c>
      <c r="M149" s="92"/>
      <c r="O149" s="92">
        <v>0</v>
      </c>
      <c r="P149" s="92">
        <v>0</v>
      </c>
      <c r="Q149" s="92">
        <v>0</v>
      </c>
      <c r="R149" s="92">
        <v>0</v>
      </c>
      <c r="S149" s="92"/>
      <c r="T149" s="92"/>
      <c r="U149" s="92"/>
      <c r="V149" s="92"/>
      <c r="W149" s="92"/>
      <c r="X149" s="92"/>
      <c r="Y149" s="92"/>
      <c r="Z149" s="92"/>
      <c r="AA149" s="92">
        <f t="shared" si="5"/>
        <v>0</v>
      </c>
    </row>
    <row r="150" spans="1:27" x14ac:dyDescent="0.35">
      <c r="A150" s="93">
        <v>2306</v>
      </c>
      <c r="B150" s="64">
        <v>103326</v>
      </c>
      <c r="C150" s="64" t="s">
        <v>309</v>
      </c>
      <c r="D150" s="64" t="s">
        <v>310</v>
      </c>
      <c r="E150" s="90" t="s">
        <v>438</v>
      </c>
      <c r="F150" s="90" t="s">
        <v>436</v>
      </c>
      <c r="G150" s="91" t="s">
        <v>439</v>
      </c>
      <c r="I150" s="92">
        <v>279911.79999999847</v>
      </c>
      <c r="J150" s="92">
        <v>31042.98</v>
      </c>
      <c r="K150" s="92">
        <f t="shared" si="4"/>
        <v>310954.77999999846</v>
      </c>
      <c r="M150" s="92"/>
      <c r="O150" s="92">
        <v>0</v>
      </c>
      <c r="P150" s="92">
        <v>0</v>
      </c>
      <c r="Q150" s="92">
        <v>0</v>
      </c>
      <c r="R150" s="92">
        <v>0</v>
      </c>
      <c r="S150" s="92"/>
      <c r="T150" s="92"/>
      <c r="U150" s="92"/>
      <c r="V150" s="92"/>
      <c r="W150" s="92"/>
      <c r="X150" s="92"/>
      <c r="Y150" s="92"/>
      <c r="Z150" s="92"/>
      <c r="AA150" s="92">
        <f t="shared" si="5"/>
        <v>0</v>
      </c>
    </row>
    <row r="151" spans="1:27" x14ac:dyDescent="0.35">
      <c r="A151" s="93">
        <v>2308</v>
      </c>
      <c r="B151" s="64">
        <v>103328</v>
      </c>
      <c r="C151" s="64" t="s">
        <v>311</v>
      </c>
      <c r="D151" s="64" t="s">
        <v>312</v>
      </c>
      <c r="E151" s="90" t="s">
        <v>438</v>
      </c>
      <c r="F151" s="90" t="s">
        <v>436</v>
      </c>
      <c r="G151" s="91">
        <v>0</v>
      </c>
      <c r="I151" s="92">
        <v>432926.45999999827</v>
      </c>
      <c r="J151" s="92">
        <v>26430.370000000003</v>
      </c>
      <c r="K151" s="92">
        <f t="shared" si="4"/>
        <v>459356.82999999827</v>
      </c>
      <c r="M151" s="92"/>
      <c r="O151" s="92">
        <v>0</v>
      </c>
      <c r="P151" s="92">
        <v>0</v>
      </c>
      <c r="Q151" s="92">
        <v>0</v>
      </c>
      <c r="R151" s="92">
        <v>0</v>
      </c>
      <c r="S151" s="92"/>
      <c r="T151" s="92"/>
      <c r="U151" s="92"/>
      <c r="V151" s="92"/>
      <c r="W151" s="92"/>
      <c r="X151" s="92"/>
      <c r="Y151" s="92"/>
      <c r="Z151" s="92"/>
      <c r="AA151" s="92">
        <f t="shared" si="5"/>
        <v>0</v>
      </c>
    </row>
    <row r="152" spans="1:27" x14ac:dyDescent="0.35">
      <c r="A152" s="93">
        <v>2245</v>
      </c>
      <c r="B152" s="64">
        <v>103295</v>
      </c>
      <c r="C152" s="64" t="s">
        <v>313</v>
      </c>
      <c r="D152" s="64" t="s">
        <v>314</v>
      </c>
      <c r="E152" s="90" t="s">
        <v>438</v>
      </c>
      <c r="F152" s="90" t="s">
        <v>436</v>
      </c>
      <c r="G152" s="91" t="s">
        <v>439</v>
      </c>
      <c r="I152" s="92">
        <v>25296.379999997967</v>
      </c>
      <c r="J152" s="92">
        <v>45101.329999999994</v>
      </c>
      <c r="K152" s="92">
        <f t="shared" si="4"/>
        <v>70397.709999997955</v>
      </c>
      <c r="M152" s="92"/>
      <c r="O152" s="92">
        <v>0</v>
      </c>
      <c r="P152" s="92">
        <v>0</v>
      </c>
      <c r="Q152" s="92">
        <v>0</v>
      </c>
      <c r="R152" s="92">
        <v>0</v>
      </c>
      <c r="S152" s="92"/>
      <c r="T152" s="92"/>
      <c r="U152" s="92"/>
      <c r="V152" s="92"/>
      <c r="W152" s="92"/>
      <c r="X152" s="92"/>
      <c r="Y152" s="92"/>
      <c r="Z152" s="92"/>
      <c r="AA152" s="92">
        <f t="shared" si="5"/>
        <v>0</v>
      </c>
    </row>
    <row r="153" spans="1:27" x14ac:dyDescent="0.35">
      <c r="A153" s="93">
        <v>1014</v>
      </c>
      <c r="B153" s="64">
        <v>103127</v>
      </c>
      <c r="C153" s="64" t="s">
        <v>315</v>
      </c>
      <c r="D153" s="64" t="s">
        <v>316</v>
      </c>
      <c r="E153" s="90" t="s">
        <v>435</v>
      </c>
      <c r="F153" s="90" t="s">
        <v>436</v>
      </c>
      <c r="G153" s="91" t="s">
        <v>437</v>
      </c>
      <c r="I153" s="92">
        <v>269332.04000000015</v>
      </c>
      <c r="J153" s="92">
        <v>29855.68</v>
      </c>
      <c r="K153" s="92">
        <f t="shared" si="4"/>
        <v>299187.72000000015</v>
      </c>
      <c r="M153" s="92"/>
      <c r="O153" s="92">
        <v>0</v>
      </c>
      <c r="P153" s="92">
        <v>0</v>
      </c>
      <c r="Q153" s="92">
        <v>0</v>
      </c>
      <c r="R153" s="92">
        <v>0</v>
      </c>
      <c r="S153" s="92"/>
      <c r="T153" s="92"/>
      <c r="U153" s="92"/>
      <c r="V153" s="92"/>
      <c r="W153" s="92"/>
      <c r="X153" s="92"/>
      <c r="Y153" s="92"/>
      <c r="Z153" s="92"/>
      <c r="AA153" s="92">
        <f t="shared" si="5"/>
        <v>0</v>
      </c>
    </row>
    <row r="154" spans="1:27" x14ac:dyDescent="0.35">
      <c r="A154" s="93">
        <v>2011</v>
      </c>
      <c r="B154" s="64">
        <v>134099</v>
      </c>
      <c r="C154" s="64" t="s">
        <v>317</v>
      </c>
      <c r="D154" s="64" t="s">
        <v>318</v>
      </c>
      <c r="E154" s="90" t="s">
        <v>438</v>
      </c>
      <c r="F154" s="90" t="s">
        <v>436</v>
      </c>
      <c r="G154" s="91">
        <v>0</v>
      </c>
      <c r="I154" s="92">
        <v>467915.51000000129</v>
      </c>
      <c r="J154" s="92">
        <v>48032</v>
      </c>
      <c r="K154" s="92">
        <f t="shared" si="4"/>
        <v>515947.51000000129</v>
      </c>
      <c r="M154" s="92"/>
      <c r="O154" s="92">
        <v>0</v>
      </c>
      <c r="P154" s="92">
        <v>0</v>
      </c>
      <c r="Q154" s="92">
        <v>0</v>
      </c>
      <c r="R154" s="92">
        <v>0</v>
      </c>
      <c r="S154" s="92"/>
      <c r="T154" s="92"/>
      <c r="U154" s="92"/>
      <c r="V154" s="92"/>
      <c r="W154" s="92"/>
      <c r="X154" s="92"/>
      <c r="Y154" s="92"/>
      <c r="Z154" s="92"/>
      <c r="AA154" s="92">
        <f t="shared" si="5"/>
        <v>0</v>
      </c>
    </row>
    <row r="155" spans="1:27" x14ac:dyDescent="0.35">
      <c r="A155" s="93">
        <v>4193</v>
      </c>
      <c r="B155" s="64">
        <v>103501</v>
      </c>
      <c r="C155" s="64" t="s">
        <v>319</v>
      </c>
      <c r="D155" s="64" t="s">
        <v>320</v>
      </c>
      <c r="E155" s="90" t="s">
        <v>441</v>
      </c>
      <c r="F155" s="90" t="s">
        <v>436</v>
      </c>
      <c r="G155" s="91">
        <v>0</v>
      </c>
      <c r="I155" s="92">
        <v>1580301.9500000011</v>
      </c>
      <c r="J155" s="92">
        <v>75471.59</v>
      </c>
      <c r="K155" s="92">
        <f t="shared" si="4"/>
        <v>1655773.5400000012</v>
      </c>
      <c r="M155" s="92"/>
      <c r="O155" s="92">
        <v>0</v>
      </c>
      <c r="P155" s="92">
        <v>0</v>
      </c>
      <c r="Q155" s="92">
        <v>0</v>
      </c>
      <c r="R155" s="92">
        <v>0</v>
      </c>
      <c r="S155" s="92"/>
      <c r="T155" s="92"/>
      <c r="U155" s="92"/>
      <c r="V155" s="92"/>
      <c r="W155" s="92"/>
      <c r="X155" s="92"/>
      <c r="Y155" s="92"/>
      <c r="Z155" s="92"/>
      <c r="AA155" s="92">
        <f t="shared" si="5"/>
        <v>0</v>
      </c>
    </row>
    <row r="156" spans="1:27" x14ac:dyDescent="0.35">
      <c r="A156" s="93">
        <v>2478</v>
      </c>
      <c r="B156" s="64">
        <v>132007</v>
      </c>
      <c r="C156" s="64" t="s">
        <v>321</v>
      </c>
      <c r="D156" s="64" t="s">
        <v>322</v>
      </c>
      <c r="E156" s="90" t="s">
        <v>438</v>
      </c>
      <c r="F156" s="90" t="s">
        <v>436</v>
      </c>
      <c r="G156" s="91">
        <v>0</v>
      </c>
      <c r="I156" s="92">
        <v>575599.77000000014</v>
      </c>
      <c r="J156" s="92">
        <v>4255.9600000000028</v>
      </c>
      <c r="K156" s="92">
        <f t="shared" si="4"/>
        <v>579855.7300000001</v>
      </c>
      <c r="M156" s="92"/>
      <c r="O156" s="92">
        <v>0</v>
      </c>
      <c r="P156" s="92">
        <v>0</v>
      </c>
      <c r="Q156" s="92">
        <v>0</v>
      </c>
      <c r="R156" s="92">
        <v>0</v>
      </c>
      <c r="S156" s="92"/>
      <c r="T156" s="92"/>
      <c r="U156" s="92"/>
      <c r="V156" s="92"/>
      <c r="W156" s="92"/>
      <c r="X156" s="92"/>
      <c r="Y156" s="92"/>
      <c r="Z156" s="92"/>
      <c r="AA156" s="92">
        <f t="shared" si="5"/>
        <v>0</v>
      </c>
    </row>
    <row r="157" spans="1:27" x14ac:dyDescent="0.35">
      <c r="A157" s="93">
        <v>2293</v>
      </c>
      <c r="B157" s="64">
        <v>103317</v>
      </c>
      <c r="C157" s="64" t="s">
        <v>323</v>
      </c>
      <c r="D157" s="64" t="s">
        <v>324</v>
      </c>
      <c r="E157" s="90" t="s">
        <v>438</v>
      </c>
      <c r="F157" s="90" t="s">
        <v>436</v>
      </c>
      <c r="G157" s="91">
        <v>0</v>
      </c>
      <c r="I157" s="92">
        <v>1033474.2400000016</v>
      </c>
      <c r="J157" s="92">
        <v>82527.95</v>
      </c>
      <c r="K157" s="92">
        <f t="shared" si="4"/>
        <v>1116002.1900000016</v>
      </c>
      <c r="M157" s="92"/>
      <c r="O157" s="92">
        <v>0</v>
      </c>
      <c r="P157" s="92">
        <v>0</v>
      </c>
      <c r="Q157" s="92">
        <v>0</v>
      </c>
      <c r="R157" s="92">
        <v>0</v>
      </c>
      <c r="S157" s="92"/>
      <c r="T157" s="92"/>
      <c r="U157" s="92"/>
      <c r="V157" s="92"/>
      <c r="W157" s="92"/>
      <c r="X157" s="92"/>
      <c r="Y157" s="92"/>
      <c r="Z157" s="92"/>
      <c r="AA157" s="92">
        <f t="shared" si="5"/>
        <v>0</v>
      </c>
    </row>
    <row r="158" spans="1:27" x14ac:dyDescent="0.35">
      <c r="A158" s="93">
        <v>2278</v>
      </c>
      <c r="B158" s="64">
        <v>103310</v>
      </c>
      <c r="C158" s="64" t="s">
        <v>325</v>
      </c>
      <c r="D158" s="64" t="s">
        <v>326</v>
      </c>
      <c r="E158" s="90" t="s">
        <v>438</v>
      </c>
      <c r="F158" s="90" t="s">
        <v>436</v>
      </c>
      <c r="G158" s="91" t="s">
        <v>439</v>
      </c>
      <c r="I158" s="92">
        <v>512082.35000000021</v>
      </c>
      <c r="J158" s="92">
        <v>28037.59</v>
      </c>
      <c r="K158" s="92">
        <f t="shared" si="4"/>
        <v>540119.94000000018</v>
      </c>
      <c r="M158" s="92"/>
      <c r="O158" s="92">
        <v>0</v>
      </c>
      <c r="P158" s="92">
        <v>0</v>
      </c>
      <c r="Q158" s="92">
        <v>0</v>
      </c>
      <c r="R158" s="92">
        <v>0</v>
      </c>
      <c r="S158" s="92"/>
      <c r="T158" s="92"/>
      <c r="U158" s="92"/>
      <c r="V158" s="92"/>
      <c r="W158" s="92"/>
      <c r="X158" s="92"/>
      <c r="Y158" s="92"/>
      <c r="Z158" s="92"/>
      <c r="AA158" s="92">
        <f t="shared" si="5"/>
        <v>0</v>
      </c>
    </row>
    <row r="159" spans="1:27" x14ac:dyDescent="0.35">
      <c r="A159" s="93">
        <v>2314</v>
      </c>
      <c r="B159" s="64">
        <v>103334</v>
      </c>
      <c r="C159" s="64" t="s">
        <v>456</v>
      </c>
      <c r="D159" s="64" t="s">
        <v>457</v>
      </c>
      <c r="E159" s="90" t="s">
        <v>438</v>
      </c>
      <c r="F159" s="90" t="s">
        <v>436</v>
      </c>
      <c r="G159" s="91" t="s">
        <v>437</v>
      </c>
      <c r="I159" s="92">
        <v>56695.469999998721</v>
      </c>
      <c r="J159" s="92">
        <v>15666.879999999997</v>
      </c>
      <c r="K159" s="92">
        <f t="shared" si="4"/>
        <v>72362.349999998725</v>
      </c>
      <c r="M159" s="92"/>
      <c r="O159" s="92">
        <v>0</v>
      </c>
      <c r="P159" s="92">
        <v>0</v>
      </c>
      <c r="Q159" s="92">
        <v>0</v>
      </c>
      <c r="R159" s="92">
        <v>0</v>
      </c>
      <c r="S159" s="92"/>
      <c r="T159" s="92"/>
      <c r="U159" s="92"/>
      <c r="V159" s="92"/>
      <c r="W159" s="92"/>
      <c r="X159" s="92"/>
      <c r="Y159" s="92"/>
      <c r="Z159" s="92"/>
      <c r="AA159" s="92">
        <f t="shared" si="5"/>
        <v>0</v>
      </c>
    </row>
    <row r="160" spans="1:27" x14ac:dyDescent="0.35">
      <c r="A160" s="93">
        <v>2317</v>
      </c>
      <c r="B160" s="64">
        <v>103337</v>
      </c>
      <c r="C160" s="64" t="s">
        <v>327</v>
      </c>
      <c r="D160" s="64" t="s">
        <v>328</v>
      </c>
      <c r="E160" s="90" t="s">
        <v>438</v>
      </c>
      <c r="F160" s="90" t="s">
        <v>436</v>
      </c>
      <c r="G160" s="91" t="s">
        <v>439</v>
      </c>
      <c r="I160" s="92">
        <v>-92002.089999998105</v>
      </c>
      <c r="J160" s="92">
        <v>18324.299999999996</v>
      </c>
      <c r="K160" s="92">
        <f t="shared" si="4"/>
        <v>-73677.789999998116</v>
      </c>
      <c r="M160" s="92"/>
      <c r="O160" s="92">
        <v>0</v>
      </c>
      <c r="P160" s="92">
        <v>0</v>
      </c>
      <c r="Q160" s="92">
        <v>0</v>
      </c>
      <c r="R160" s="92">
        <v>0</v>
      </c>
      <c r="S160" s="92"/>
      <c r="T160" s="92"/>
      <c r="U160" s="92"/>
      <c r="V160" s="92"/>
      <c r="W160" s="92"/>
      <c r="X160" s="92"/>
      <c r="Y160" s="92"/>
      <c r="Z160" s="92"/>
      <c r="AA160" s="92">
        <f t="shared" si="5"/>
        <v>0</v>
      </c>
    </row>
    <row r="161" spans="1:27" x14ac:dyDescent="0.35">
      <c r="A161" s="93">
        <v>2225</v>
      </c>
      <c r="B161" s="64">
        <v>103279</v>
      </c>
      <c r="C161" s="64" t="s">
        <v>329</v>
      </c>
      <c r="D161" s="64" t="s">
        <v>330</v>
      </c>
      <c r="E161" s="90" t="s">
        <v>438</v>
      </c>
      <c r="F161" s="90" t="s">
        <v>436</v>
      </c>
      <c r="G161" s="91">
        <v>0</v>
      </c>
      <c r="I161" s="92">
        <v>577131.90000000084</v>
      </c>
      <c r="J161" s="92">
        <v>58183.75</v>
      </c>
      <c r="K161" s="92">
        <f t="shared" si="4"/>
        <v>635315.65000000084</v>
      </c>
      <c r="M161" s="92"/>
      <c r="O161" s="92">
        <v>0</v>
      </c>
      <c r="P161" s="92">
        <v>0</v>
      </c>
      <c r="Q161" s="92">
        <v>0</v>
      </c>
      <c r="R161" s="92">
        <v>0</v>
      </c>
      <c r="S161" s="92"/>
      <c r="T161" s="92"/>
      <c r="U161" s="92"/>
      <c r="V161" s="92"/>
      <c r="W161" s="92"/>
      <c r="X161" s="92"/>
      <c r="Y161" s="92"/>
      <c r="Z161" s="92"/>
      <c r="AA161" s="92">
        <f t="shared" si="5"/>
        <v>0</v>
      </c>
    </row>
    <row r="162" spans="1:27" x14ac:dyDescent="0.35">
      <c r="A162" s="93">
        <v>2412</v>
      </c>
      <c r="B162" s="64">
        <v>103349</v>
      </c>
      <c r="C162" s="64" t="s">
        <v>331</v>
      </c>
      <c r="D162" s="64" t="s">
        <v>332</v>
      </c>
      <c r="E162" s="90" t="s">
        <v>438</v>
      </c>
      <c r="F162" s="90" t="s">
        <v>436</v>
      </c>
      <c r="G162" s="91">
        <v>0</v>
      </c>
      <c r="I162" s="92">
        <v>616793.31000000029</v>
      </c>
      <c r="J162" s="92">
        <v>70269.25</v>
      </c>
      <c r="K162" s="92">
        <f t="shared" si="4"/>
        <v>687062.56000000029</v>
      </c>
      <c r="M162" s="92"/>
      <c r="O162" s="92">
        <v>0</v>
      </c>
      <c r="P162" s="92">
        <v>0</v>
      </c>
      <c r="Q162" s="92">
        <v>0</v>
      </c>
      <c r="R162" s="92">
        <v>0</v>
      </c>
      <c r="S162" s="92"/>
      <c r="T162" s="92"/>
      <c r="U162" s="92"/>
      <c r="V162" s="92"/>
      <c r="W162" s="92"/>
      <c r="X162" s="92"/>
      <c r="Y162" s="92"/>
      <c r="Z162" s="92"/>
      <c r="AA162" s="92">
        <f t="shared" si="5"/>
        <v>0</v>
      </c>
    </row>
    <row r="163" spans="1:27" x14ac:dyDescent="0.35">
      <c r="A163" s="93">
        <v>3421</v>
      </c>
      <c r="B163" s="64">
        <v>133996</v>
      </c>
      <c r="C163" s="64" t="s">
        <v>333</v>
      </c>
      <c r="D163" s="64" t="s">
        <v>334</v>
      </c>
      <c r="E163" s="90" t="s">
        <v>438</v>
      </c>
      <c r="F163" s="90" t="s">
        <v>436</v>
      </c>
      <c r="G163" s="91" t="s">
        <v>439</v>
      </c>
      <c r="I163" s="92">
        <v>197343.95000000286</v>
      </c>
      <c r="J163" s="92">
        <v>6901.3099999999977</v>
      </c>
      <c r="K163" s="92">
        <f t="shared" si="4"/>
        <v>204245.26000000286</v>
      </c>
      <c r="M163" s="92"/>
      <c r="O163" s="92">
        <v>0</v>
      </c>
      <c r="P163" s="92">
        <v>0</v>
      </c>
      <c r="Q163" s="92">
        <v>0</v>
      </c>
      <c r="R163" s="92">
        <v>0</v>
      </c>
      <c r="S163" s="92"/>
      <c r="T163" s="92"/>
      <c r="U163" s="92"/>
      <c r="V163" s="92"/>
      <c r="W163" s="92"/>
      <c r="X163" s="92"/>
      <c r="Y163" s="92"/>
      <c r="Z163" s="92"/>
      <c r="AA163" s="92">
        <f t="shared" si="5"/>
        <v>0</v>
      </c>
    </row>
    <row r="164" spans="1:27" x14ac:dyDescent="0.35">
      <c r="A164" s="93">
        <v>2227</v>
      </c>
      <c r="B164" s="64">
        <v>103281</v>
      </c>
      <c r="C164" s="64" t="s">
        <v>335</v>
      </c>
      <c r="D164" s="64" t="s">
        <v>336</v>
      </c>
      <c r="E164" s="90" t="s">
        <v>438</v>
      </c>
      <c r="F164" s="90" t="s">
        <v>436</v>
      </c>
      <c r="G164" s="91" t="s">
        <v>439</v>
      </c>
      <c r="I164" s="92">
        <v>411321.15588224592</v>
      </c>
      <c r="J164" s="92">
        <v>3763.8</v>
      </c>
      <c r="K164" s="92">
        <f t="shared" si="4"/>
        <v>415084.95588224591</v>
      </c>
      <c r="M164" s="92"/>
      <c r="O164" s="92">
        <v>0</v>
      </c>
      <c r="P164" s="92">
        <v>0</v>
      </c>
      <c r="Q164" s="92">
        <v>0</v>
      </c>
      <c r="R164" s="92">
        <v>0</v>
      </c>
      <c r="S164" s="92"/>
      <c r="T164" s="92"/>
      <c r="U164" s="92"/>
      <c r="V164" s="92"/>
      <c r="W164" s="92"/>
      <c r="X164" s="92"/>
      <c r="Y164" s="92"/>
      <c r="Z164" s="92"/>
      <c r="AA164" s="92">
        <f t="shared" si="5"/>
        <v>0</v>
      </c>
    </row>
    <row r="165" spans="1:27" x14ac:dyDescent="0.35">
      <c r="A165" s="93">
        <v>2231</v>
      </c>
      <c r="B165" s="64">
        <v>103284</v>
      </c>
      <c r="C165" s="64" t="s">
        <v>337</v>
      </c>
      <c r="D165" s="64" t="s">
        <v>338</v>
      </c>
      <c r="E165" s="90" t="s">
        <v>438</v>
      </c>
      <c r="F165" s="90" t="s">
        <v>436</v>
      </c>
      <c r="G165" s="91" t="s">
        <v>439</v>
      </c>
      <c r="I165" s="92">
        <v>209531.29000000108</v>
      </c>
      <c r="J165" s="92">
        <v>7768.64</v>
      </c>
      <c r="K165" s="92">
        <f t="shared" si="4"/>
        <v>217299.9300000011</v>
      </c>
      <c r="M165" s="92"/>
      <c r="O165" s="92">
        <v>0</v>
      </c>
      <c r="P165" s="92">
        <v>0</v>
      </c>
      <c r="Q165" s="92">
        <v>0</v>
      </c>
      <c r="R165" s="92">
        <v>0</v>
      </c>
      <c r="S165" s="92"/>
      <c r="T165" s="92"/>
      <c r="U165" s="92"/>
      <c r="V165" s="92"/>
      <c r="W165" s="92"/>
      <c r="X165" s="92"/>
      <c r="Y165" s="92"/>
      <c r="Z165" s="92"/>
      <c r="AA165" s="92">
        <f t="shared" si="5"/>
        <v>0</v>
      </c>
    </row>
    <row r="166" spans="1:27" x14ac:dyDescent="0.35">
      <c r="A166" s="93">
        <v>1001</v>
      </c>
      <c r="B166" s="64">
        <v>103120</v>
      </c>
      <c r="C166" s="64" t="s">
        <v>345</v>
      </c>
      <c r="D166" s="64" t="s">
        <v>346</v>
      </c>
      <c r="E166" s="90" t="s">
        <v>435</v>
      </c>
      <c r="F166" s="90" t="s">
        <v>436</v>
      </c>
      <c r="G166" s="91" t="s">
        <v>439</v>
      </c>
      <c r="I166" s="92">
        <v>-211961.54999999993</v>
      </c>
      <c r="J166" s="92">
        <v>17836.75</v>
      </c>
      <c r="K166" s="92">
        <f t="shared" si="4"/>
        <v>-194124.79999999993</v>
      </c>
      <c r="M166" s="92"/>
      <c r="O166" s="92">
        <v>0</v>
      </c>
      <c r="P166" s="92">
        <v>0</v>
      </c>
      <c r="Q166" s="92">
        <v>0</v>
      </c>
      <c r="R166" s="92">
        <v>0</v>
      </c>
      <c r="S166" s="92"/>
      <c r="T166" s="92"/>
      <c r="U166" s="92"/>
      <c r="V166" s="92"/>
      <c r="W166" s="92"/>
      <c r="X166" s="92"/>
      <c r="Y166" s="92"/>
      <c r="Z166" s="92"/>
      <c r="AA166" s="92">
        <f t="shared" si="5"/>
        <v>0</v>
      </c>
    </row>
    <row r="167" spans="1:27" x14ac:dyDescent="0.35">
      <c r="A167" s="93">
        <v>2464</v>
      </c>
      <c r="B167" s="64">
        <v>103390</v>
      </c>
      <c r="C167" s="64" t="s">
        <v>347</v>
      </c>
      <c r="D167" s="64" t="s">
        <v>348</v>
      </c>
      <c r="E167" s="90" t="s">
        <v>438</v>
      </c>
      <c r="F167" s="90" t="s">
        <v>436</v>
      </c>
      <c r="G167" s="91" t="s">
        <v>439</v>
      </c>
      <c r="I167" s="92">
        <v>-374598.72999999963</v>
      </c>
      <c r="J167" s="92">
        <v>16820.559999999998</v>
      </c>
      <c r="K167" s="92">
        <f t="shared" si="4"/>
        <v>-357778.16999999963</v>
      </c>
      <c r="M167" s="92"/>
      <c r="O167" s="92">
        <v>0</v>
      </c>
      <c r="P167" s="92">
        <v>0</v>
      </c>
      <c r="Q167" s="92">
        <v>0</v>
      </c>
      <c r="R167" s="92">
        <v>0</v>
      </c>
      <c r="S167" s="92"/>
      <c r="T167" s="92"/>
      <c r="U167" s="92"/>
      <c r="V167" s="92"/>
      <c r="W167" s="92"/>
      <c r="X167" s="92"/>
      <c r="Y167" s="92"/>
      <c r="Z167" s="92"/>
      <c r="AA167" s="92">
        <f t="shared" si="5"/>
        <v>0</v>
      </c>
    </row>
    <row r="168" spans="1:27" x14ac:dyDescent="0.35">
      <c r="A168" s="93">
        <v>2189</v>
      </c>
      <c r="B168" s="64">
        <v>103265</v>
      </c>
      <c r="C168" s="64" t="s">
        <v>363</v>
      </c>
      <c r="D168" s="64" t="s">
        <v>364</v>
      </c>
      <c r="E168" s="90" t="s">
        <v>438</v>
      </c>
      <c r="F168" s="90" t="s">
        <v>436</v>
      </c>
      <c r="G168" s="91" t="s">
        <v>439</v>
      </c>
      <c r="I168" s="92">
        <v>-481557.54000000155</v>
      </c>
      <c r="J168" s="92">
        <v>3803.01</v>
      </c>
      <c r="K168" s="92">
        <f t="shared" si="4"/>
        <v>-477754.53000000154</v>
      </c>
      <c r="M168" s="92"/>
      <c r="O168" s="92">
        <v>0</v>
      </c>
      <c r="P168" s="92">
        <v>0</v>
      </c>
      <c r="Q168" s="92">
        <v>0</v>
      </c>
      <c r="R168" s="92">
        <v>0</v>
      </c>
      <c r="S168" s="92"/>
      <c r="T168" s="92"/>
      <c r="U168" s="92"/>
      <c r="V168" s="92"/>
      <c r="W168" s="92"/>
      <c r="X168" s="92"/>
      <c r="Y168" s="92"/>
      <c r="Z168" s="92"/>
      <c r="AA168" s="92">
        <f t="shared" si="5"/>
        <v>0</v>
      </c>
    </row>
    <row r="169" spans="1:27" x14ac:dyDescent="0.35">
      <c r="A169" s="93">
        <v>7060</v>
      </c>
      <c r="B169" s="64">
        <v>103630</v>
      </c>
      <c r="C169" s="64" t="s">
        <v>365</v>
      </c>
      <c r="D169" s="64" t="s">
        <v>366</v>
      </c>
      <c r="E169" s="90" t="s">
        <v>440</v>
      </c>
      <c r="F169" s="90" t="s">
        <v>436</v>
      </c>
      <c r="G169" s="91" t="s">
        <v>439</v>
      </c>
      <c r="I169" s="92">
        <v>-157003.14999998829</v>
      </c>
      <c r="J169" s="92">
        <v>85432.59</v>
      </c>
      <c r="K169" s="92">
        <f t="shared" si="4"/>
        <v>-71570.559999988298</v>
      </c>
      <c r="M169" s="92"/>
      <c r="O169" s="92">
        <v>0</v>
      </c>
      <c r="P169" s="92">
        <v>0</v>
      </c>
      <c r="Q169" s="92">
        <v>0</v>
      </c>
      <c r="R169" s="92">
        <v>0</v>
      </c>
      <c r="S169" s="92"/>
      <c r="T169" s="92"/>
      <c r="U169" s="92"/>
      <c r="V169" s="92"/>
      <c r="W169" s="92"/>
      <c r="X169" s="92"/>
      <c r="Y169" s="92"/>
      <c r="Z169" s="92"/>
      <c r="AA169" s="92">
        <f t="shared" si="5"/>
        <v>0</v>
      </c>
    </row>
    <row r="170" spans="1:27" x14ac:dyDescent="0.35">
      <c r="A170" s="93">
        <v>3380</v>
      </c>
      <c r="B170" s="64">
        <v>103465</v>
      </c>
      <c r="C170" s="64" t="s">
        <v>458</v>
      </c>
      <c r="D170" s="64" t="s">
        <v>459</v>
      </c>
      <c r="E170" s="90" t="s">
        <v>438</v>
      </c>
      <c r="F170" s="90" t="s">
        <v>460</v>
      </c>
      <c r="G170" s="91" t="s">
        <v>450</v>
      </c>
      <c r="I170" s="92">
        <v>-108866.06000000116</v>
      </c>
      <c r="J170" s="92">
        <v>0</v>
      </c>
      <c r="K170" s="92">
        <f t="shared" si="4"/>
        <v>-108866.06000000116</v>
      </c>
      <c r="M170" s="92"/>
      <c r="O170" s="92">
        <v>0</v>
      </c>
      <c r="P170" s="92">
        <v>0</v>
      </c>
      <c r="Q170" s="92">
        <v>0</v>
      </c>
      <c r="R170" s="92">
        <v>0</v>
      </c>
      <c r="S170" s="92"/>
      <c r="T170" s="92"/>
      <c r="U170" s="92"/>
      <c r="V170" s="92"/>
      <c r="W170" s="92"/>
      <c r="X170" s="92"/>
      <c r="Y170" s="92"/>
      <c r="Z170" s="92"/>
      <c r="AA170" s="92">
        <f t="shared" si="5"/>
        <v>0</v>
      </c>
    </row>
    <row r="171" spans="1:27" x14ac:dyDescent="0.35">
      <c r="A171" s="93">
        <v>1019</v>
      </c>
      <c r="B171" s="64">
        <v>103132</v>
      </c>
      <c r="C171" s="64" t="s">
        <v>387</v>
      </c>
      <c r="D171" s="64" t="s">
        <v>388</v>
      </c>
      <c r="E171" s="90" t="s">
        <v>435</v>
      </c>
      <c r="F171" s="90" t="s">
        <v>436</v>
      </c>
      <c r="G171" s="91" t="s">
        <v>439</v>
      </c>
      <c r="I171" s="92">
        <v>-241139.93999999989</v>
      </c>
      <c r="J171" s="92">
        <v>47827.95</v>
      </c>
      <c r="K171" s="92">
        <f t="shared" si="4"/>
        <v>-193311.98999999987</v>
      </c>
      <c r="M171" s="92"/>
      <c r="O171" s="92">
        <v>0</v>
      </c>
      <c r="P171" s="92">
        <v>0</v>
      </c>
      <c r="Q171" s="92">
        <v>0</v>
      </c>
      <c r="R171" s="92">
        <v>0</v>
      </c>
      <c r="S171" s="92"/>
      <c r="T171" s="92"/>
      <c r="U171" s="92"/>
      <c r="V171" s="92"/>
      <c r="W171" s="92"/>
      <c r="X171" s="92"/>
      <c r="Y171" s="92"/>
      <c r="Z171" s="92"/>
      <c r="AA171" s="92">
        <f t="shared" si="5"/>
        <v>0</v>
      </c>
    </row>
    <row r="172" spans="1:27" x14ac:dyDescent="0.35">
      <c r="A172" s="93">
        <v>2445</v>
      </c>
      <c r="B172" s="64">
        <v>103372</v>
      </c>
      <c r="C172" s="64" t="s">
        <v>393</v>
      </c>
      <c r="D172" s="64" t="s">
        <v>394</v>
      </c>
      <c r="E172" s="90" t="s">
        <v>438</v>
      </c>
      <c r="F172" s="90" t="s">
        <v>436</v>
      </c>
      <c r="G172" s="91" t="s">
        <v>437</v>
      </c>
      <c r="I172" s="92">
        <v>23520.619999999151</v>
      </c>
      <c r="J172" s="92">
        <v>13518.599999999999</v>
      </c>
      <c r="K172" s="92">
        <f t="shared" si="4"/>
        <v>37039.21999999915</v>
      </c>
      <c r="M172" s="92"/>
      <c r="O172" s="92">
        <v>0</v>
      </c>
      <c r="P172" s="92">
        <v>0</v>
      </c>
      <c r="Q172" s="92">
        <v>0</v>
      </c>
      <c r="R172" s="92">
        <v>0</v>
      </c>
      <c r="S172" s="92"/>
      <c r="T172" s="92"/>
      <c r="U172" s="92"/>
      <c r="V172" s="92"/>
      <c r="W172" s="92"/>
      <c r="X172" s="92"/>
      <c r="Y172" s="92"/>
      <c r="Z172" s="92"/>
      <c r="AA172" s="92">
        <f t="shared" si="5"/>
        <v>0</v>
      </c>
    </row>
    <row r="173" spans="1:27" x14ac:dyDescent="0.35">
      <c r="A173" s="93">
        <v>2014</v>
      </c>
      <c r="B173" s="64">
        <v>103162</v>
      </c>
      <c r="C173" s="64" t="s">
        <v>339</v>
      </c>
      <c r="D173" s="64" t="s">
        <v>340</v>
      </c>
      <c r="E173" s="90" t="s">
        <v>438</v>
      </c>
      <c r="F173" s="90" t="s">
        <v>436</v>
      </c>
      <c r="G173" s="91" t="s">
        <v>439</v>
      </c>
      <c r="I173" s="92">
        <v>-317369.06000000233</v>
      </c>
      <c r="J173" s="92">
        <v>8587.75</v>
      </c>
      <c r="K173" s="92">
        <f t="shared" si="4"/>
        <v>-308781.31000000233</v>
      </c>
      <c r="M173" s="92"/>
      <c r="O173" s="92">
        <v>0</v>
      </c>
      <c r="P173" s="92">
        <v>0</v>
      </c>
      <c r="Q173" s="92">
        <v>0</v>
      </c>
      <c r="R173" s="92">
        <v>0</v>
      </c>
      <c r="S173" s="92"/>
      <c r="T173" s="92"/>
      <c r="U173" s="92"/>
      <c r="V173" s="92"/>
      <c r="W173" s="92"/>
      <c r="X173" s="92"/>
      <c r="Y173" s="92"/>
      <c r="Z173" s="92"/>
      <c r="AA173" s="92">
        <f t="shared" si="5"/>
        <v>0</v>
      </c>
    </row>
    <row r="174" spans="1:27" x14ac:dyDescent="0.35">
      <c r="A174" s="93">
        <v>7052</v>
      </c>
      <c r="B174" s="64">
        <v>103627</v>
      </c>
      <c r="C174" s="64" t="s">
        <v>395</v>
      </c>
      <c r="D174" s="64" t="s">
        <v>396</v>
      </c>
      <c r="E174" s="90" t="s">
        <v>440</v>
      </c>
      <c r="F174" s="90" t="s">
        <v>436</v>
      </c>
      <c r="G174" s="91" t="s">
        <v>439</v>
      </c>
      <c r="I174" s="92">
        <v>-545844.02999999397</v>
      </c>
      <c r="J174" s="92">
        <v>8839.75</v>
      </c>
      <c r="K174" s="92">
        <f t="shared" si="4"/>
        <v>-537004.27999999397</v>
      </c>
      <c r="M174" s="92"/>
      <c r="O174" s="92">
        <v>0</v>
      </c>
      <c r="P174" s="92">
        <v>0</v>
      </c>
      <c r="Q174" s="92">
        <v>0</v>
      </c>
      <c r="R174" s="92">
        <v>0</v>
      </c>
      <c r="S174" s="92"/>
      <c r="T174" s="92"/>
      <c r="U174" s="92"/>
      <c r="V174" s="92"/>
      <c r="W174" s="92"/>
      <c r="X174" s="92"/>
      <c r="Y174" s="92"/>
      <c r="Z174" s="92"/>
      <c r="AA174" s="92">
        <f t="shared" si="5"/>
        <v>0</v>
      </c>
    </row>
    <row r="175" spans="1:27" x14ac:dyDescent="0.35">
      <c r="A175" s="93">
        <v>2456</v>
      </c>
      <c r="B175" s="64">
        <v>103383</v>
      </c>
      <c r="C175" s="64" t="s">
        <v>341</v>
      </c>
      <c r="D175" s="64" t="s">
        <v>342</v>
      </c>
      <c r="E175" s="90" t="s">
        <v>438</v>
      </c>
      <c r="F175" s="90" t="s">
        <v>436</v>
      </c>
      <c r="G175" s="91" t="s">
        <v>439</v>
      </c>
      <c r="I175" s="92">
        <v>-148547.98000000091</v>
      </c>
      <c r="J175" s="92">
        <v>4030.27</v>
      </c>
      <c r="K175" s="92">
        <f t="shared" si="4"/>
        <v>-144517.71000000092</v>
      </c>
      <c r="M175" s="92"/>
      <c r="O175" s="92">
        <v>0</v>
      </c>
      <c r="P175" s="92">
        <v>0</v>
      </c>
      <c r="Q175" s="92">
        <v>0</v>
      </c>
      <c r="R175" s="92">
        <v>0</v>
      </c>
      <c r="S175" s="92"/>
      <c r="T175" s="92"/>
      <c r="U175" s="92"/>
      <c r="V175" s="92"/>
      <c r="W175" s="92"/>
      <c r="X175" s="92"/>
      <c r="Y175" s="92"/>
      <c r="Z175" s="92"/>
      <c r="AA175" s="92">
        <f t="shared" si="5"/>
        <v>0</v>
      </c>
    </row>
    <row r="176" spans="1:27" x14ac:dyDescent="0.35">
      <c r="A176" s="93">
        <v>2254</v>
      </c>
      <c r="B176" s="64">
        <v>103300</v>
      </c>
      <c r="C176" s="64" t="s">
        <v>343</v>
      </c>
      <c r="D176" s="64" t="s">
        <v>344</v>
      </c>
      <c r="E176" s="90" t="s">
        <v>438</v>
      </c>
      <c r="F176" s="90" t="s">
        <v>436</v>
      </c>
      <c r="G176" s="91" t="s">
        <v>439</v>
      </c>
      <c r="I176" s="92">
        <v>-1491332.2199999972</v>
      </c>
      <c r="J176" s="92">
        <v>10300</v>
      </c>
      <c r="K176" s="92">
        <f t="shared" si="4"/>
        <v>-1481032.2199999972</v>
      </c>
      <c r="M176" s="92"/>
      <c r="O176" s="92">
        <v>0</v>
      </c>
      <c r="P176" s="92">
        <v>0</v>
      </c>
      <c r="Q176" s="92">
        <v>0</v>
      </c>
      <c r="R176" s="92">
        <v>0</v>
      </c>
      <c r="S176" s="92"/>
      <c r="T176" s="92"/>
      <c r="U176" s="92"/>
      <c r="V176" s="92"/>
      <c r="W176" s="92"/>
      <c r="X176" s="92"/>
      <c r="Y176" s="92"/>
      <c r="Z176" s="92"/>
      <c r="AA176" s="92">
        <f t="shared" si="5"/>
        <v>0</v>
      </c>
    </row>
    <row r="177" spans="1:27" x14ac:dyDescent="0.35">
      <c r="A177" s="93">
        <v>1802</v>
      </c>
      <c r="B177" s="64">
        <v>103150</v>
      </c>
      <c r="C177" s="64" t="s">
        <v>349</v>
      </c>
      <c r="D177" s="64" t="s">
        <v>350</v>
      </c>
      <c r="E177" s="90" t="s">
        <v>435</v>
      </c>
      <c r="F177" s="90" t="s">
        <v>436</v>
      </c>
      <c r="G177" s="91" t="s">
        <v>439</v>
      </c>
      <c r="I177" s="92">
        <v>67293</v>
      </c>
      <c r="J177" s="92">
        <v>20329</v>
      </c>
      <c r="K177" s="92">
        <f t="shared" si="4"/>
        <v>87622</v>
      </c>
      <c r="M177" s="92"/>
      <c r="O177" s="92">
        <v>0</v>
      </c>
      <c r="P177" s="92">
        <v>0</v>
      </c>
      <c r="Q177" s="92">
        <v>0</v>
      </c>
      <c r="R177" s="92">
        <v>0</v>
      </c>
      <c r="S177" s="92"/>
      <c r="T177" s="92"/>
      <c r="U177" s="92"/>
      <c r="V177" s="92"/>
      <c r="W177" s="92"/>
      <c r="X177" s="92"/>
      <c r="Y177" s="92"/>
      <c r="Z177" s="92"/>
      <c r="AA177" s="92">
        <f t="shared" si="5"/>
        <v>0</v>
      </c>
    </row>
    <row r="178" spans="1:27" x14ac:dyDescent="0.35">
      <c r="A178" s="93">
        <v>2079</v>
      </c>
      <c r="B178" s="64">
        <v>103200</v>
      </c>
      <c r="C178" s="64" t="s">
        <v>397</v>
      </c>
      <c r="D178" s="64" t="s">
        <v>398</v>
      </c>
      <c r="E178" s="90" t="s">
        <v>438</v>
      </c>
      <c r="F178" s="90" t="s">
        <v>436</v>
      </c>
      <c r="G178" s="91" t="s">
        <v>439</v>
      </c>
      <c r="I178" s="92">
        <v>33072.889999998559</v>
      </c>
      <c r="J178" s="92">
        <v>26473.19</v>
      </c>
      <c r="K178" s="92">
        <f t="shared" si="4"/>
        <v>59546.079999998561</v>
      </c>
      <c r="M178" s="92"/>
      <c r="O178" s="92">
        <v>0</v>
      </c>
      <c r="P178" s="92">
        <v>0</v>
      </c>
      <c r="Q178" s="92">
        <v>0</v>
      </c>
      <c r="R178" s="92">
        <v>0</v>
      </c>
      <c r="S178" s="92"/>
      <c r="T178" s="92"/>
      <c r="U178" s="92"/>
      <c r="V178" s="92"/>
      <c r="W178" s="92"/>
      <c r="X178" s="92"/>
      <c r="Y178" s="92"/>
      <c r="Z178" s="92"/>
      <c r="AA178" s="92">
        <f t="shared" si="5"/>
        <v>0</v>
      </c>
    </row>
    <row r="179" spans="1:27" x14ac:dyDescent="0.35">
      <c r="A179" s="93">
        <v>2091</v>
      </c>
      <c r="B179" s="64">
        <v>103208</v>
      </c>
      <c r="C179" s="64" t="s">
        <v>351</v>
      </c>
      <c r="D179" s="64" t="s">
        <v>352</v>
      </c>
      <c r="E179" s="90" t="s">
        <v>438</v>
      </c>
      <c r="F179" s="90" t="s">
        <v>436</v>
      </c>
      <c r="G179" s="91" t="s">
        <v>439</v>
      </c>
      <c r="I179" s="92">
        <v>-649714.38999999873</v>
      </c>
      <c r="J179" s="92">
        <v>6098.13</v>
      </c>
      <c r="K179" s="92">
        <f t="shared" si="4"/>
        <v>-643616.25999999873</v>
      </c>
      <c r="M179" s="92"/>
      <c r="O179" s="92">
        <v>0</v>
      </c>
      <c r="P179" s="92">
        <v>0</v>
      </c>
      <c r="Q179" s="92">
        <v>0</v>
      </c>
      <c r="R179" s="92">
        <v>0</v>
      </c>
      <c r="S179" s="92"/>
      <c r="T179" s="92"/>
      <c r="U179" s="92"/>
      <c r="V179" s="92"/>
      <c r="W179" s="92"/>
      <c r="X179" s="92"/>
      <c r="Y179" s="92"/>
      <c r="Z179" s="92"/>
      <c r="AA179" s="92">
        <f t="shared" si="5"/>
        <v>0</v>
      </c>
    </row>
    <row r="180" spans="1:27" x14ac:dyDescent="0.35">
      <c r="A180" s="93">
        <v>2477</v>
      </c>
      <c r="B180" s="64">
        <v>132261</v>
      </c>
      <c r="C180" s="64" t="s">
        <v>353</v>
      </c>
      <c r="D180" s="64" t="s">
        <v>354</v>
      </c>
      <c r="E180" s="90" t="s">
        <v>438</v>
      </c>
      <c r="F180" s="90" t="s">
        <v>436</v>
      </c>
      <c r="G180" s="91" t="s">
        <v>439</v>
      </c>
      <c r="I180" s="92">
        <v>-501301.39000000671</v>
      </c>
      <c r="J180" s="92">
        <v>45835.49</v>
      </c>
      <c r="K180" s="92">
        <f t="shared" si="4"/>
        <v>-455465.90000000672</v>
      </c>
      <c r="M180" s="92"/>
      <c r="O180" s="92">
        <v>0</v>
      </c>
      <c r="P180" s="92">
        <v>0</v>
      </c>
      <c r="Q180" s="92">
        <v>0</v>
      </c>
      <c r="R180" s="92">
        <v>0</v>
      </c>
      <c r="S180" s="92"/>
      <c r="T180" s="92"/>
      <c r="U180" s="92"/>
      <c r="V180" s="92"/>
      <c r="W180" s="92"/>
      <c r="X180" s="92"/>
      <c r="Y180" s="92"/>
      <c r="Z180" s="92"/>
      <c r="AA180" s="92">
        <f t="shared" si="5"/>
        <v>0</v>
      </c>
    </row>
    <row r="181" spans="1:27" x14ac:dyDescent="0.35">
      <c r="A181" s="93">
        <v>3436</v>
      </c>
      <c r="B181" s="64">
        <v>136440</v>
      </c>
      <c r="C181" s="64" t="s">
        <v>355</v>
      </c>
      <c r="D181" s="64" t="s">
        <v>356</v>
      </c>
      <c r="E181" s="90" t="s">
        <v>438</v>
      </c>
      <c r="F181" s="90" t="s">
        <v>436</v>
      </c>
      <c r="G181" s="91" t="s">
        <v>439</v>
      </c>
      <c r="I181" s="92">
        <v>-613836.30000000005</v>
      </c>
      <c r="J181" s="92">
        <v>0</v>
      </c>
      <c r="K181" s="92">
        <f t="shared" si="4"/>
        <v>-613836.30000000005</v>
      </c>
      <c r="M181" s="92"/>
      <c r="O181" s="92">
        <v>0</v>
      </c>
      <c r="P181" s="92">
        <v>0</v>
      </c>
      <c r="Q181" s="92">
        <v>0</v>
      </c>
      <c r="R181" s="92">
        <v>0</v>
      </c>
      <c r="S181" s="92"/>
      <c r="T181" s="92"/>
      <c r="U181" s="92"/>
      <c r="V181" s="92"/>
      <c r="W181" s="92"/>
      <c r="X181" s="92"/>
      <c r="Y181" s="92"/>
      <c r="Z181" s="92"/>
      <c r="AA181" s="92">
        <f t="shared" si="5"/>
        <v>0</v>
      </c>
    </row>
    <row r="182" spans="1:27" x14ac:dyDescent="0.35">
      <c r="A182" s="93">
        <v>2474</v>
      </c>
      <c r="B182" s="64">
        <v>131672</v>
      </c>
      <c r="C182" s="64" t="s">
        <v>357</v>
      </c>
      <c r="D182" s="64" t="s">
        <v>358</v>
      </c>
      <c r="E182" s="90" t="s">
        <v>438</v>
      </c>
      <c r="F182" s="90" t="s">
        <v>436</v>
      </c>
      <c r="G182" s="91" t="s">
        <v>439</v>
      </c>
      <c r="I182" s="92">
        <v>-12990.549999999334</v>
      </c>
      <c r="J182" s="92">
        <v>29847.75</v>
      </c>
      <c r="K182" s="92">
        <f t="shared" si="4"/>
        <v>16857.200000000666</v>
      </c>
      <c r="M182" s="92"/>
      <c r="O182" s="92">
        <v>0</v>
      </c>
      <c r="P182" s="92">
        <v>0</v>
      </c>
      <c r="Q182" s="92">
        <v>0</v>
      </c>
      <c r="R182" s="92">
        <v>0</v>
      </c>
      <c r="S182" s="92"/>
      <c r="T182" s="92"/>
      <c r="U182" s="92"/>
      <c r="V182" s="92"/>
      <c r="W182" s="92"/>
      <c r="X182" s="92"/>
      <c r="Y182" s="92"/>
      <c r="Z182" s="92"/>
      <c r="AA182" s="92">
        <f t="shared" si="5"/>
        <v>0</v>
      </c>
    </row>
    <row r="183" spans="1:27" x14ac:dyDescent="0.35">
      <c r="A183" s="93">
        <v>3352</v>
      </c>
      <c r="B183" s="64">
        <v>103444</v>
      </c>
      <c r="C183" s="64" t="s">
        <v>359</v>
      </c>
      <c r="D183" s="64" t="s">
        <v>360</v>
      </c>
      <c r="E183" s="90" t="s">
        <v>438</v>
      </c>
      <c r="F183" s="90" t="s">
        <v>436</v>
      </c>
      <c r="G183" s="91" t="s">
        <v>439</v>
      </c>
      <c r="I183" s="92">
        <v>-141676.62000000064</v>
      </c>
      <c r="J183" s="92">
        <v>0</v>
      </c>
      <c r="K183" s="92">
        <f t="shared" si="4"/>
        <v>-141676.62000000064</v>
      </c>
      <c r="M183" s="92"/>
      <c r="O183" s="92">
        <v>0</v>
      </c>
      <c r="P183" s="92">
        <v>0</v>
      </c>
      <c r="Q183" s="92">
        <v>0</v>
      </c>
      <c r="R183" s="92">
        <v>0</v>
      </c>
      <c r="S183" s="92"/>
      <c r="T183" s="92"/>
      <c r="U183" s="92"/>
      <c r="V183" s="92"/>
      <c r="W183" s="92"/>
      <c r="X183" s="92"/>
      <c r="Y183" s="92"/>
      <c r="Z183" s="92"/>
      <c r="AA183" s="92">
        <f t="shared" si="5"/>
        <v>0</v>
      </c>
    </row>
    <row r="184" spans="1:27" x14ac:dyDescent="0.35">
      <c r="A184" s="93">
        <v>2005</v>
      </c>
      <c r="B184" s="64">
        <v>134098</v>
      </c>
      <c r="C184" s="64" t="s">
        <v>361</v>
      </c>
      <c r="D184" s="64" t="s">
        <v>362</v>
      </c>
      <c r="E184" s="90" t="s">
        <v>438</v>
      </c>
      <c r="F184" s="90" t="s">
        <v>436</v>
      </c>
      <c r="G184" s="91" t="s">
        <v>439</v>
      </c>
      <c r="I184" s="92">
        <v>75644.140000003565</v>
      </c>
      <c r="J184" s="92">
        <v>0</v>
      </c>
      <c r="K184" s="92">
        <f t="shared" si="4"/>
        <v>75644.140000003565</v>
      </c>
      <c r="M184" s="92"/>
      <c r="O184" s="92">
        <v>0</v>
      </c>
      <c r="P184" s="92">
        <v>0</v>
      </c>
      <c r="Q184" s="92">
        <v>0</v>
      </c>
      <c r="R184" s="92">
        <v>0</v>
      </c>
      <c r="S184" s="92"/>
      <c r="T184" s="92"/>
      <c r="U184" s="92"/>
      <c r="V184" s="92"/>
      <c r="W184" s="92"/>
      <c r="X184" s="92"/>
      <c r="Y184" s="92"/>
      <c r="Z184" s="92"/>
      <c r="AA184" s="92">
        <f t="shared" si="5"/>
        <v>0</v>
      </c>
    </row>
    <row r="185" spans="1:27" x14ac:dyDescent="0.35">
      <c r="A185" s="93">
        <v>1024</v>
      </c>
      <c r="B185" s="64">
        <v>103137</v>
      </c>
      <c r="C185" s="64" t="s">
        <v>367</v>
      </c>
      <c r="D185" s="64" t="s">
        <v>368</v>
      </c>
      <c r="E185" s="90" t="s">
        <v>435</v>
      </c>
      <c r="F185" s="90" t="s">
        <v>436</v>
      </c>
      <c r="G185" s="91" t="s">
        <v>437</v>
      </c>
      <c r="I185" s="92">
        <v>-494440.36</v>
      </c>
      <c r="J185" s="92">
        <v>17941</v>
      </c>
      <c r="K185" s="92">
        <f>I185+J185</f>
        <v>-476499.36</v>
      </c>
      <c r="M185" s="92">
        <f>K185</f>
        <v>-476499.36</v>
      </c>
      <c r="O185" s="92">
        <v>0</v>
      </c>
      <c r="P185" s="94">
        <v>219979.31057691597</v>
      </c>
      <c r="Q185" s="92">
        <v>86867</v>
      </c>
      <c r="R185" s="92">
        <v>0</v>
      </c>
      <c r="S185" s="92"/>
      <c r="T185" s="92"/>
      <c r="U185" s="92"/>
      <c r="V185" s="92"/>
      <c r="W185" s="92"/>
      <c r="X185" s="92"/>
      <c r="Y185" s="92"/>
      <c r="Z185" s="92"/>
      <c r="AA185" s="92">
        <f t="shared" si="5"/>
        <v>783345.67057691596</v>
      </c>
    </row>
    <row r="186" spans="1:27" x14ac:dyDescent="0.35">
      <c r="A186" s="93">
        <v>2004</v>
      </c>
      <c r="B186" s="64">
        <v>134094</v>
      </c>
      <c r="C186" s="64" t="s">
        <v>369</v>
      </c>
      <c r="D186" s="64" t="s">
        <v>370</v>
      </c>
      <c r="E186" s="90" t="s">
        <v>438</v>
      </c>
      <c r="F186" s="90" t="s">
        <v>436</v>
      </c>
      <c r="G186" s="91" t="s">
        <v>439</v>
      </c>
      <c r="I186" s="92">
        <v>-61147.049999999785</v>
      </c>
      <c r="J186" s="92">
        <v>39010.620000000003</v>
      </c>
      <c r="K186" s="92">
        <f t="shared" ref="K186:K205" si="6">I186+J186</f>
        <v>-22136.429999999782</v>
      </c>
      <c r="M186" s="92"/>
      <c r="O186" s="92">
        <v>0</v>
      </c>
      <c r="P186" s="92">
        <v>0</v>
      </c>
      <c r="Q186" s="92">
        <v>0</v>
      </c>
      <c r="R186" s="92">
        <v>0</v>
      </c>
      <c r="S186" s="92"/>
      <c r="T186" s="92"/>
      <c r="U186" s="92"/>
      <c r="V186" s="92"/>
      <c r="W186" s="92"/>
      <c r="X186" s="92"/>
      <c r="Y186" s="92"/>
      <c r="Z186" s="92"/>
      <c r="AA186" s="92">
        <f t="shared" si="5"/>
        <v>0</v>
      </c>
    </row>
    <row r="187" spans="1:27" x14ac:dyDescent="0.35">
      <c r="A187" s="93">
        <v>3431</v>
      </c>
      <c r="B187" s="64">
        <v>134774</v>
      </c>
      <c r="C187" s="64" t="s">
        <v>461</v>
      </c>
      <c r="D187" s="64" t="s">
        <v>462</v>
      </c>
      <c r="E187" s="90" t="s">
        <v>438</v>
      </c>
      <c r="F187" s="90" t="s">
        <v>436</v>
      </c>
      <c r="G187" s="91" t="s">
        <v>439</v>
      </c>
      <c r="I187" s="92">
        <v>-236637.06000000759</v>
      </c>
      <c r="J187" s="92">
        <v>30867.37</v>
      </c>
      <c r="K187" s="92">
        <f t="shared" si="6"/>
        <v>-205769.6900000076</v>
      </c>
      <c r="M187" s="92"/>
      <c r="O187" s="92">
        <v>0</v>
      </c>
      <c r="P187" s="92">
        <v>0</v>
      </c>
      <c r="Q187" s="92">
        <v>0</v>
      </c>
      <c r="R187" s="92">
        <v>0</v>
      </c>
      <c r="S187" s="92"/>
      <c r="T187" s="92"/>
      <c r="U187" s="92"/>
      <c r="V187" s="92"/>
      <c r="W187" s="92"/>
      <c r="X187" s="92"/>
      <c r="Y187" s="92"/>
      <c r="Z187" s="92"/>
      <c r="AA187" s="92">
        <f t="shared" si="5"/>
        <v>0</v>
      </c>
    </row>
    <row r="188" spans="1:27" x14ac:dyDescent="0.35">
      <c r="A188" s="93">
        <v>1028</v>
      </c>
      <c r="B188" s="64">
        <v>103141</v>
      </c>
      <c r="C188" s="64" t="s">
        <v>371</v>
      </c>
      <c r="D188" s="64" t="s">
        <v>372</v>
      </c>
      <c r="E188" s="90" t="s">
        <v>435</v>
      </c>
      <c r="F188" s="90" t="s">
        <v>436</v>
      </c>
      <c r="G188" s="91" t="s">
        <v>437</v>
      </c>
      <c r="I188" s="92">
        <v>-107490.8114867999</v>
      </c>
      <c r="J188" s="92">
        <v>147.75</v>
      </c>
      <c r="K188" s="92">
        <f t="shared" si="6"/>
        <v>-107343.0614867999</v>
      </c>
      <c r="M188" s="92"/>
      <c r="O188" s="92">
        <v>0</v>
      </c>
      <c r="P188" s="92">
        <v>0</v>
      </c>
      <c r="Q188" s="94">
        <v>107490.81</v>
      </c>
      <c r="R188" s="92">
        <v>0</v>
      </c>
      <c r="S188" s="92"/>
      <c r="T188" s="92"/>
      <c r="U188" s="92"/>
      <c r="V188" s="92"/>
      <c r="W188" s="92"/>
      <c r="X188" s="92"/>
      <c r="Y188" s="92"/>
      <c r="Z188" s="92"/>
      <c r="AA188" s="92">
        <f>(-M188)+SUM(O188:Z188)</f>
        <v>107490.81</v>
      </c>
    </row>
    <row r="189" spans="1:27" x14ac:dyDescent="0.35">
      <c r="A189" s="93">
        <v>2150</v>
      </c>
      <c r="B189" s="64">
        <v>103241</v>
      </c>
      <c r="C189" s="64" t="s">
        <v>373</v>
      </c>
      <c r="D189" s="64" t="s">
        <v>374</v>
      </c>
      <c r="E189" s="90" t="s">
        <v>438</v>
      </c>
      <c r="F189" s="90" t="s">
        <v>436</v>
      </c>
      <c r="G189" s="91" t="s">
        <v>439</v>
      </c>
      <c r="I189" s="92">
        <v>-591807.22999999952</v>
      </c>
      <c r="J189" s="92">
        <v>46591.109999999993</v>
      </c>
      <c r="K189" s="92">
        <f t="shared" si="6"/>
        <v>-545216.11999999953</v>
      </c>
      <c r="M189" s="92"/>
      <c r="O189" s="92">
        <v>0</v>
      </c>
      <c r="P189" s="92">
        <v>0</v>
      </c>
      <c r="Q189" s="92">
        <v>0</v>
      </c>
      <c r="R189" s="92">
        <v>0</v>
      </c>
      <c r="S189" s="92"/>
      <c r="T189" s="92"/>
      <c r="U189" s="92"/>
      <c r="V189" s="92"/>
      <c r="W189" s="92"/>
      <c r="X189" s="92"/>
      <c r="Y189" s="92"/>
      <c r="Z189" s="92"/>
      <c r="AA189" s="92">
        <f t="shared" si="5"/>
        <v>0</v>
      </c>
    </row>
    <row r="190" spans="1:27" x14ac:dyDescent="0.35">
      <c r="A190" s="93">
        <v>2425</v>
      </c>
      <c r="B190" s="64">
        <v>103356</v>
      </c>
      <c r="C190" s="64" t="s">
        <v>375</v>
      </c>
      <c r="D190" s="64" t="s">
        <v>376</v>
      </c>
      <c r="E190" s="90" t="s">
        <v>438</v>
      </c>
      <c r="F190" s="90" t="s">
        <v>436</v>
      </c>
      <c r="G190" s="91" t="s">
        <v>439</v>
      </c>
      <c r="I190" s="92">
        <v>-222996.50999999867</v>
      </c>
      <c r="J190" s="92">
        <v>22306.16</v>
      </c>
      <c r="K190" s="92">
        <f t="shared" si="6"/>
        <v>-200690.34999999867</v>
      </c>
      <c r="M190" s="92"/>
      <c r="O190" s="92">
        <v>0</v>
      </c>
      <c r="P190" s="92">
        <v>0</v>
      </c>
      <c r="Q190" s="92">
        <v>0</v>
      </c>
      <c r="R190" s="92">
        <v>0</v>
      </c>
      <c r="S190" s="92"/>
      <c r="T190" s="92"/>
      <c r="U190" s="92"/>
      <c r="V190" s="92"/>
      <c r="W190" s="92"/>
      <c r="X190" s="92"/>
      <c r="Y190" s="92"/>
      <c r="Z190" s="92"/>
      <c r="AA190" s="92">
        <f t="shared" si="5"/>
        <v>0</v>
      </c>
    </row>
    <row r="191" spans="1:27" x14ac:dyDescent="0.35">
      <c r="A191" s="93">
        <v>7034</v>
      </c>
      <c r="B191" s="64">
        <v>103614</v>
      </c>
      <c r="C191" s="64" t="s">
        <v>377</v>
      </c>
      <c r="D191" s="64" t="s">
        <v>378</v>
      </c>
      <c r="E191" s="90" t="s">
        <v>440</v>
      </c>
      <c r="F191" s="90" t="s">
        <v>436</v>
      </c>
      <c r="G191" s="91" t="s">
        <v>439</v>
      </c>
      <c r="I191" s="92">
        <v>440479.65000000084</v>
      </c>
      <c r="J191" s="92">
        <v>12376.739999999998</v>
      </c>
      <c r="K191" s="92">
        <f t="shared" si="6"/>
        <v>452856.39000000083</v>
      </c>
      <c r="M191" s="92"/>
      <c r="O191" s="92">
        <v>0</v>
      </c>
      <c r="P191" s="92">
        <v>0</v>
      </c>
      <c r="Q191" s="92">
        <v>0</v>
      </c>
      <c r="R191" s="92">
        <v>0</v>
      </c>
      <c r="S191" s="92"/>
      <c r="T191" s="92"/>
      <c r="U191" s="92"/>
      <c r="V191" s="92"/>
      <c r="W191" s="92"/>
      <c r="X191" s="92"/>
      <c r="Y191" s="92"/>
      <c r="Z191" s="92"/>
      <c r="AA191" s="92">
        <f t="shared" si="5"/>
        <v>0</v>
      </c>
    </row>
    <row r="192" spans="1:27" x14ac:dyDescent="0.35">
      <c r="A192" s="93">
        <v>2157</v>
      </c>
      <c r="B192" s="64">
        <v>103246</v>
      </c>
      <c r="C192" s="64" t="s">
        <v>399</v>
      </c>
      <c r="D192" s="64" t="s">
        <v>400</v>
      </c>
      <c r="E192" s="90" t="s">
        <v>438</v>
      </c>
      <c r="F192" s="90" t="s">
        <v>436</v>
      </c>
      <c r="G192" s="91" t="s">
        <v>439</v>
      </c>
      <c r="I192" s="92">
        <v>-404556.43000000017</v>
      </c>
      <c r="J192" s="92">
        <v>8713.75</v>
      </c>
      <c r="K192" s="92">
        <f t="shared" si="6"/>
        <v>-395842.68000000017</v>
      </c>
      <c r="M192" s="92"/>
      <c r="O192" s="92">
        <v>0</v>
      </c>
      <c r="P192" s="92">
        <v>0</v>
      </c>
      <c r="Q192" s="92">
        <v>0</v>
      </c>
      <c r="R192" s="92">
        <v>0</v>
      </c>
      <c r="S192" s="92"/>
      <c r="T192" s="92"/>
      <c r="U192" s="92"/>
      <c r="V192" s="92"/>
      <c r="W192" s="92"/>
      <c r="X192" s="92"/>
      <c r="Y192" s="92"/>
      <c r="Z192" s="92"/>
      <c r="AA192" s="92">
        <f t="shared" si="5"/>
        <v>0</v>
      </c>
    </row>
    <row r="193" spans="1:27" x14ac:dyDescent="0.35">
      <c r="A193" s="93">
        <v>1000</v>
      </c>
      <c r="B193" s="64">
        <v>137796</v>
      </c>
      <c r="C193" s="64" t="s">
        <v>379</v>
      </c>
      <c r="D193" s="64" t="s">
        <v>380</v>
      </c>
      <c r="E193" s="90" t="s">
        <v>435</v>
      </c>
      <c r="F193" s="90" t="s">
        <v>436</v>
      </c>
      <c r="G193" s="91" t="s">
        <v>437</v>
      </c>
      <c r="I193" s="92">
        <v>47207.109999999811</v>
      </c>
      <c r="J193" s="92">
        <v>10140.75</v>
      </c>
      <c r="K193" s="92">
        <f t="shared" si="6"/>
        <v>57347.859999999811</v>
      </c>
      <c r="M193" s="92"/>
      <c r="O193" s="92">
        <v>0</v>
      </c>
      <c r="P193" s="92">
        <v>0</v>
      </c>
      <c r="Q193" s="92">
        <v>0</v>
      </c>
      <c r="R193" s="92">
        <v>0</v>
      </c>
      <c r="S193" s="92"/>
      <c r="T193" s="92"/>
      <c r="U193" s="92"/>
      <c r="V193" s="92"/>
      <c r="W193" s="92"/>
      <c r="X193" s="92"/>
      <c r="Y193" s="92">
        <v>60000</v>
      </c>
      <c r="Z193" s="92"/>
      <c r="AA193" s="92">
        <f t="shared" si="5"/>
        <v>60000</v>
      </c>
    </row>
    <row r="194" spans="1:27" x14ac:dyDescent="0.35">
      <c r="A194" s="93">
        <v>3329</v>
      </c>
      <c r="B194" s="64">
        <v>103431</v>
      </c>
      <c r="C194" s="64" t="s">
        <v>463</v>
      </c>
      <c r="D194" s="64" t="s">
        <v>464</v>
      </c>
      <c r="E194" s="90" t="s">
        <v>438</v>
      </c>
      <c r="F194" s="90" t="s">
        <v>465</v>
      </c>
      <c r="G194" s="91" t="s">
        <v>450</v>
      </c>
      <c r="I194" s="92">
        <v>66913.609999999491</v>
      </c>
      <c r="J194" s="92">
        <v>0</v>
      </c>
      <c r="K194" s="92">
        <f t="shared" si="6"/>
        <v>66913.609999999491</v>
      </c>
      <c r="M194" s="92"/>
      <c r="O194" s="92">
        <v>0</v>
      </c>
      <c r="P194" s="92">
        <v>0</v>
      </c>
      <c r="Q194" s="92">
        <v>0</v>
      </c>
      <c r="R194" s="92">
        <v>0</v>
      </c>
      <c r="S194" s="92"/>
      <c r="T194" s="92"/>
      <c r="U194" s="92"/>
      <c r="V194" s="92"/>
      <c r="W194" s="92"/>
      <c r="X194" s="92"/>
      <c r="Y194" s="92"/>
      <c r="Z194" s="92"/>
      <c r="AA194" s="92">
        <f t="shared" si="5"/>
        <v>0</v>
      </c>
    </row>
    <row r="195" spans="1:27" x14ac:dyDescent="0.35">
      <c r="A195" s="93">
        <v>3406</v>
      </c>
      <c r="B195" s="64">
        <v>103476</v>
      </c>
      <c r="C195" s="64" t="s">
        <v>466</v>
      </c>
      <c r="D195" s="64" t="s">
        <v>467</v>
      </c>
      <c r="E195" s="90" t="s">
        <v>438</v>
      </c>
      <c r="F195" s="90" t="s">
        <v>465</v>
      </c>
      <c r="G195" s="91" t="s">
        <v>450</v>
      </c>
      <c r="I195" s="92">
        <v>270476.17000000202</v>
      </c>
      <c r="J195" s="92">
        <v>0</v>
      </c>
      <c r="K195" s="92">
        <f t="shared" si="6"/>
        <v>270476.17000000202</v>
      </c>
      <c r="M195" s="92"/>
      <c r="O195" s="92">
        <v>0</v>
      </c>
      <c r="P195" s="92">
        <v>0</v>
      </c>
      <c r="Q195" s="92">
        <v>0</v>
      </c>
      <c r="R195" s="92">
        <v>0</v>
      </c>
      <c r="S195" s="92"/>
      <c r="T195" s="92"/>
      <c r="U195" s="92"/>
      <c r="V195" s="92"/>
      <c r="W195" s="92"/>
      <c r="X195" s="92"/>
      <c r="Y195" s="92"/>
      <c r="Z195" s="92"/>
      <c r="AA195" s="92">
        <f t="shared" si="5"/>
        <v>0</v>
      </c>
    </row>
    <row r="196" spans="1:27" x14ac:dyDescent="0.35">
      <c r="A196" s="93">
        <v>3342</v>
      </c>
      <c r="B196" s="64">
        <v>103437</v>
      </c>
      <c r="C196" s="64" t="s">
        <v>468</v>
      </c>
      <c r="D196" s="64" t="s">
        <v>469</v>
      </c>
      <c r="E196" s="90" t="s">
        <v>438</v>
      </c>
      <c r="F196" s="90" t="s">
        <v>465</v>
      </c>
      <c r="G196" s="91" t="s">
        <v>450</v>
      </c>
      <c r="I196" s="92">
        <v>521227.93000000052</v>
      </c>
      <c r="J196" s="92">
        <v>0</v>
      </c>
      <c r="K196" s="92">
        <f t="shared" si="6"/>
        <v>521227.93000000052</v>
      </c>
      <c r="M196" s="92"/>
      <c r="O196" s="92">
        <v>0</v>
      </c>
      <c r="P196" s="92">
        <v>0</v>
      </c>
      <c r="Q196" s="92">
        <v>0</v>
      </c>
      <c r="R196" s="92">
        <v>0</v>
      </c>
      <c r="S196" s="92"/>
      <c r="T196" s="92"/>
      <c r="U196" s="92"/>
      <c r="V196" s="92"/>
      <c r="W196" s="92"/>
      <c r="X196" s="92"/>
      <c r="Y196" s="92"/>
      <c r="Z196" s="92"/>
      <c r="AA196" s="92">
        <f t="shared" si="5"/>
        <v>0</v>
      </c>
    </row>
    <row r="197" spans="1:27" x14ac:dyDescent="0.35">
      <c r="A197" s="93">
        <v>3382</v>
      </c>
      <c r="B197" s="64">
        <v>103467</v>
      </c>
      <c r="C197" s="64" t="s">
        <v>381</v>
      </c>
      <c r="D197" s="64" t="s">
        <v>382</v>
      </c>
      <c r="E197" s="90" t="s">
        <v>438</v>
      </c>
      <c r="F197" s="90" t="s">
        <v>436</v>
      </c>
      <c r="G197" s="91" t="s">
        <v>437</v>
      </c>
      <c r="I197" s="92">
        <v>40897.279999999417</v>
      </c>
      <c r="J197" s="92">
        <v>0</v>
      </c>
      <c r="K197" s="92">
        <f t="shared" si="6"/>
        <v>40897.279999999417</v>
      </c>
      <c r="M197" s="92"/>
      <c r="O197" s="92">
        <v>0</v>
      </c>
      <c r="P197" s="92">
        <v>0</v>
      </c>
      <c r="Q197" s="92">
        <v>0</v>
      </c>
      <c r="R197" s="92">
        <v>0</v>
      </c>
      <c r="S197" s="92"/>
      <c r="T197" s="92"/>
      <c r="U197" s="92"/>
      <c r="V197" s="92"/>
      <c r="W197" s="92"/>
      <c r="X197" s="92"/>
      <c r="Y197" s="92"/>
      <c r="Z197" s="92"/>
      <c r="AA197" s="92">
        <f t="shared" si="5"/>
        <v>0</v>
      </c>
    </row>
    <row r="198" spans="1:27" x14ac:dyDescent="0.35">
      <c r="A198" s="93">
        <v>3346</v>
      </c>
      <c r="B198" s="64">
        <v>103439</v>
      </c>
      <c r="C198" s="64" t="s">
        <v>383</v>
      </c>
      <c r="D198" s="64" t="s">
        <v>384</v>
      </c>
      <c r="E198" s="90" t="s">
        <v>438</v>
      </c>
      <c r="F198" s="90" t="s">
        <v>436</v>
      </c>
      <c r="G198" s="91" t="s">
        <v>439</v>
      </c>
      <c r="I198" s="92">
        <v>-714428.92443226802</v>
      </c>
      <c r="J198" s="92">
        <v>0</v>
      </c>
      <c r="K198" s="92">
        <f t="shared" si="6"/>
        <v>-714428.92443226802</v>
      </c>
      <c r="M198" s="92"/>
      <c r="O198" s="92">
        <v>0</v>
      </c>
      <c r="P198" s="92">
        <v>0</v>
      </c>
      <c r="Q198" s="92">
        <v>0</v>
      </c>
      <c r="R198" s="92">
        <v>0</v>
      </c>
      <c r="S198" s="92"/>
      <c r="T198" s="92"/>
      <c r="U198" s="92"/>
      <c r="V198" s="92"/>
      <c r="W198" s="92"/>
      <c r="X198" s="92"/>
      <c r="Y198" s="92"/>
      <c r="Z198" s="92"/>
      <c r="AA198" s="92">
        <f t="shared" ref="AA198:AA204" si="7">(-M198)+SUM(O198:Z198)</f>
        <v>0</v>
      </c>
    </row>
    <row r="199" spans="1:27" x14ac:dyDescent="0.35">
      <c r="A199" s="93">
        <v>3365</v>
      </c>
      <c r="B199" s="64">
        <v>103456</v>
      </c>
      <c r="C199" s="64" t="s">
        <v>470</v>
      </c>
      <c r="D199" s="64" t="s">
        <v>471</v>
      </c>
      <c r="E199" s="90" t="s">
        <v>438</v>
      </c>
      <c r="F199" s="90" t="s">
        <v>465</v>
      </c>
      <c r="G199" s="91" t="s">
        <v>450</v>
      </c>
      <c r="I199" s="92">
        <v>8204.4899999999907</v>
      </c>
      <c r="J199" s="92">
        <v>0</v>
      </c>
      <c r="K199" s="92">
        <f t="shared" si="6"/>
        <v>8204.4899999999907</v>
      </c>
      <c r="M199" s="92"/>
      <c r="O199" s="92">
        <v>0</v>
      </c>
      <c r="P199" s="92">
        <v>0</v>
      </c>
      <c r="Q199" s="92">
        <v>0</v>
      </c>
      <c r="R199" s="92">
        <v>0</v>
      </c>
      <c r="S199" s="92"/>
      <c r="T199" s="92"/>
      <c r="U199" s="92"/>
      <c r="V199" s="92"/>
      <c r="W199" s="92"/>
      <c r="X199" s="92"/>
      <c r="Y199" s="92"/>
      <c r="Z199" s="92"/>
      <c r="AA199" s="92">
        <f t="shared" si="7"/>
        <v>0</v>
      </c>
    </row>
    <row r="200" spans="1:27" x14ac:dyDescent="0.35">
      <c r="A200" s="93">
        <v>1009</v>
      </c>
      <c r="B200" s="64">
        <v>103124</v>
      </c>
      <c r="C200" s="64" t="s">
        <v>385</v>
      </c>
      <c r="D200" s="64" t="s">
        <v>386</v>
      </c>
      <c r="E200" s="90" t="s">
        <v>435</v>
      </c>
      <c r="F200" s="90" t="s">
        <v>436</v>
      </c>
      <c r="G200" s="91" t="s">
        <v>437</v>
      </c>
      <c r="I200" s="92">
        <v>-1348493.9999999998</v>
      </c>
      <c r="J200" s="92">
        <v>50214.05</v>
      </c>
      <c r="K200" s="92">
        <f t="shared" si="6"/>
        <v>-1298279.9499999997</v>
      </c>
      <c r="M200" s="92">
        <f>K200</f>
        <v>-1298279.9499999997</v>
      </c>
      <c r="O200" s="92">
        <v>0</v>
      </c>
      <c r="P200" s="94">
        <v>299542.21308482258</v>
      </c>
      <c r="Q200" s="92">
        <v>0</v>
      </c>
      <c r="R200" s="92">
        <v>0</v>
      </c>
      <c r="S200" s="92"/>
      <c r="T200" s="92"/>
      <c r="U200" s="92"/>
      <c r="V200" s="92"/>
      <c r="W200" s="92"/>
      <c r="X200" s="92"/>
      <c r="Y200" s="92"/>
      <c r="Z200" s="92"/>
      <c r="AA200" s="92">
        <f t="shared" si="7"/>
        <v>1597822.1630848222</v>
      </c>
    </row>
    <row r="201" spans="1:27" x14ac:dyDescent="0.35">
      <c r="A201" s="93">
        <v>3310</v>
      </c>
      <c r="B201" s="64">
        <v>103417</v>
      </c>
      <c r="C201" s="64" t="s">
        <v>472</v>
      </c>
      <c r="D201" s="64" t="s">
        <v>473</v>
      </c>
      <c r="E201" s="90" t="s">
        <v>438</v>
      </c>
      <c r="F201" s="90" t="s">
        <v>465</v>
      </c>
      <c r="G201" s="91" t="s">
        <v>450</v>
      </c>
      <c r="I201" s="92">
        <v>-38202.860000000044</v>
      </c>
      <c r="J201" s="92">
        <v>0</v>
      </c>
      <c r="K201" s="92">
        <f t="shared" si="6"/>
        <v>-38202.860000000044</v>
      </c>
      <c r="M201" s="92"/>
      <c r="O201" s="92">
        <v>0</v>
      </c>
      <c r="P201" s="92">
        <v>0</v>
      </c>
      <c r="Q201" s="92">
        <v>0</v>
      </c>
      <c r="R201" s="92">
        <v>0</v>
      </c>
      <c r="S201" s="92"/>
      <c r="T201" s="92"/>
      <c r="U201" s="92"/>
      <c r="V201" s="92"/>
      <c r="W201" s="92"/>
      <c r="X201" s="92"/>
      <c r="Y201" s="92"/>
      <c r="Z201" s="92"/>
      <c r="AA201" s="92">
        <f t="shared" si="7"/>
        <v>0</v>
      </c>
    </row>
    <row r="202" spans="1:27" x14ac:dyDescent="0.35">
      <c r="A202" s="93">
        <v>2246</v>
      </c>
      <c r="B202" s="64">
        <v>103296</v>
      </c>
      <c r="C202" s="64" t="s">
        <v>474</v>
      </c>
      <c r="D202" s="64" t="s">
        <v>475</v>
      </c>
      <c r="E202" s="90" t="s">
        <v>438</v>
      </c>
      <c r="F202" s="90" t="s">
        <v>450</v>
      </c>
      <c r="G202" s="91" t="s">
        <v>450</v>
      </c>
      <c r="I202" s="92">
        <v>314045</v>
      </c>
      <c r="J202" s="92">
        <v>15601</v>
      </c>
      <c r="K202" s="92">
        <f t="shared" si="6"/>
        <v>329646</v>
      </c>
      <c r="M202" s="92"/>
      <c r="O202" s="92">
        <v>0</v>
      </c>
      <c r="P202" s="92">
        <v>0</v>
      </c>
      <c r="Q202" s="92">
        <v>0</v>
      </c>
      <c r="R202" s="92">
        <v>0</v>
      </c>
      <c r="S202" s="92"/>
      <c r="T202" s="92"/>
      <c r="U202" s="92"/>
      <c r="V202" s="92"/>
      <c r="W202" s="92"/>
      <c r="X202" s="92"/>
      <c r="Y202" s="92"/>
      <c r="Z202" s="92"/>
      <c r="AA202" s="92">
        <f t="shared" si="7"/>
        <v>0</v>
      </c>
    </row>
    <row r="203" spans="1:27" x14ac:dyDescent="0.35">
      <c r="A203" s="93">
        <v>1020</v>
      </c>
      <c r="B203" s="64">
        <v>103133</v>
      </c>
      <c r="C203" s="64" t="s">
        <v>389</v>
      </c>
      <c r="D203" s="64" t="s">
        <v>390</v>
      </c>
      <c r="E203" s="90" t="s">
        <v>435</v>
      </c>
      <c r="F203" s="90" t="s">
        <v>436</v>
      </c>
      <c r="G203" s="91" t="s">
        <v>439</v>
      </c>
      <c r="I203" s="92">
        <v>-213139.79000000103</v>
      </c>
      <c r="J203" s="92">
        <v>51725.5</v>
      </c>
      <c r="K203" s="92">
        <f t="shared" si="6"/>
        <v>-161414.29000000103</v>
      </c>
      <c r="M203" s="92"/>
      <c r="O203" s="92">
        <v>0</v>
      </c>
      <c r="P203" s="92">
        <v>0</v>
      </c>
      <c r="Q203" s="92">
        <v>0</v>
      </c>
      <c r="R203" s="92">
        <v>0</v>
      </c>
      <c r="S203" s="92"/>
      <c r="T203" s="92"/>
      <c r="U203" s="92"/>
      <c r="V203" s="92"/>
      <c r="W203" s="92"/>
      <c r="X203" s="92"/>
      <c r="Y203" s="92"/>
      <c r="Z203" s="92"/>
      <c r="AA203" s="92">
        <f t="shared" si="7"/>
        <v>0</v>
      </c>
    </row>
    <row r="204" spans="1:27" x14ac:dyDescent="0.35">
      <c r="A204" s="93">
        <v>2019</v>
      </c>
      <c r="B204" s="64">
        <v>134279</v>
      </c>
      <c r="C204" s="64" t="s">
        <v>391</v>
      </c>
      <c r="D204" s="64" t="s">
        <v>392</v>
      </c>
      <c r="E204" s="90" t="s">
        <v>438</v>
      </c>
      <c r="F204" s="90" t="s">
        <v>436</v>
      </c>
      <c r="G204" s="91" t="s">
        <v>439</v>
      </c>
      <c r="I204" s="92">
        <v>123178.30999999872</v>
      </c>
      <c r="J204" s="92">
        <v>30887.72</v>
      </c>
      <c r="K204" s="92">
        <f t="shared" si="6"/>
        <v>154066.02999999872</v>
      </c>
      <c r="M204" s="92"/>
      <c r="O204" s="92">
        <v>0</v>
      </c>
      <c r="P204" s="92">
        <v>0</v>
      </c>
      <c r="Q204" s="92">
        <v>0</v>
      </c>
      <c r="R204" s="92">
        <v>0</v>
      </c>
      <c r="S204" s="92"/>
      <c r="T204" s="92"/>
      <c r="U204" s="92"/>
      <c r="V204" s="92"/>
      <c r="W204" s="92"/>
      <c r="X204" s="92"/>
      <c r="Y204" s="92"/>
      <c r="Z204" s="92"/>
      <c r="AA204" s="92">
        <f t="shared" si="7"/>
        <v>0</v>
      </c>
    </row>
    <row r="205" spans="1:27" ht="15" thickBot="1" x14ac:dyDescent="0.4">
      <c r="A205" s="95"/>
      <c r="B205" s="96"/>
      <c r="C205" s="96"/>
      <c r="D205" s="97"/>
      <c r="E205" s="98"/>
      <c r="F205" s="99"/>
      <c r="G205" s="100"/>
      <c r="I205" s="92">
        <v>0</v>
      </c>
      <c r="J205" s="92">
        <v>0</v>
      </c>
      <c r="K205" s="92">
        <f t="shared" si="6"/>
        <v>0</v>
      </c>
      <c r="M205" s="92"/>
      <c r="O205" s="92">
        <v>0</v>
      </c>
      <c r="P205" s="92">
        <v>0</v>
      </c>
      <c r="Q205" s="92">
        <v>0</v>
      </c>
      <c r="R205" s="92">
        <v>0</v>
      </c>
      <c r="S205" s="92"/>
      <c r="T205" s="92"/>
      <c r="U205" s="92"/>
      <c r="V205" s="92"/>
      <c r="W205" s="92"/>
      <c r="X205" s="92"/>
      <c r="Y205" s="92"/>
      <c r="Z205" s="92"/>
      <c r="AA205" s="92"/>
    </row>
    <row r="207" spans="1:27" x14ac:dyDescent="0.35">
      <c r="I207" s="101">
        <f>SUM(I5:I206)</f>
        <v>60140209.890045092</v>
      </c>
      <c r="J207" s="101">
        <f t="shared" ref="J207:AA207" si="8">SUM(J5:J206)</f>
        <v>4375814.7300000004</v>
      </c>
      <c r="K207" s="101">
        <f t="shared" si="8"/>
        <v>64516024.620045118</v>
      </c>
      <c r="M207" s="102">
        <f t="shared" si="8"/>
        <v>-1774779.3099999996</v>
      </c>
      <c r="O207" s="102">
        <f t="shared" si="8"/>
        <v>40000</v>
      </c>
      <c r="P207" s="102">
        <f t="shared" si="8"/>
        <v>519521.52366173855</v>
      </c>
      <c r="Q207" s="102">
        <f t="shared" si="8"/>
        <v>1127405.28</v>
      </c>
      <c r="R207" s="102">
        <f t="shared" si="8"/>
        <v>335192</v>
      </c>
      <c r="S207" s="102">
        <f t="shared" si="8"/>
        <v>0</v>
      </c>
      <c r="T207" s="102">
        <f t="shared" si="8"/>
        <v>0</v>
      </c>
      <c r="U207" s="102">
        <f t="shared" si="8"/>
        <v>100000</v>
      </c>
      <c r="V207" s="102">
        <f t="shared" si="8"/>
        <v>0</v>
      </c>
      <c r="W207" s="102">
        <f t="shared" si="8"/>
        <v>755714</v>
      </c>
      <c r="X207" s="102">
        <f t="shared" si="8"/>
        <v>0</v>
      </c>
      <c r="Y207" s="102">
        <f t="shared" si="8"/>
        <v>60000</v>
      </c>
      <c r="Z207" s="102">
        <f t="shared" si="8"/>
        <v>0</v>
      </c>
      <c r="AA207" s="102">
        <f t="shared" si="8"/>
        <v>4712612.1136617381</v>
      </c>
    </row>
    <row r="209" spans="26:27" x14ac:dyDescent="0.35">
      <c r="Z209" s="103" t="s">
        <v>476</v>
      </c>
      <c r="AA209" s="104">
        <v>3.6617377772927284E-3</v>
      </c>
    </row>
  </sheetData>
  <autoFilter ref="A4:AA204" xr:uid="{CD067C11-F7C1-47EC-823D-82310A4F0FE2}"/>
  <conditionalFormatting sqref="M3:M4 AA3:AA4 A4:G4 I4:K4 O4:Z4 A5:E5 E6:E205">
    <cfRule type="cellIs" dxfId="1" priority="1" operator="lessThan">
      <formula>0</formula>
    </cfRule>
  </conditionalFormatting>
  <hyperlinks>
    <hyperlink ref="O2" r:id="rId1" xr:uid="{A13A3083-49A2-4E2E-82FE-24074663509A}"/>
    <hyperlink ref="P2" r:id="rId2" xr:uid="{CE17389C-F09B-4997-BA6C-700BF74E34E3}"/>
    <hyperlink ref="Q2" r:id="rId3" xr:uid="{34E6EA45-3235-45FF-AAA5-05E85AFF5BAF}"/>
    <hyperlink ref="R2" r:id="rId4" xr:uid="{0D8CC1B0-C4E1-4F29-91BD-2E2B1B219F0D}"/>
  </hyperlinks>
  <pageMargins left="0.7" right="0.7" top="0.75" bottom="0.75" header="0.3" footer="0.3"/>
  <pageSetup paperSize="9" orientation="portrait" r:id="rId5"/>
  <headerFooter>
    <oddFooter>&amp;C_x000D_&amp;1#&amp;"Calibri"&amp;10&amp;K000000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A69F4-0679-463B-9E1B-0DCD8E6A7B93}">
  <dimension ref="A1:D188"/>
  <sheetViews>
    <sheetView workbookViewId="0">
      <selection activeCell="F12" sqref="F12"/>
    </sheetView>
  </sheetViews>
  <sheetFormatPr defaultRowHeight="14.5" x14ac:dyDescent="0.35"/>
  <cols>
    <col min="3" max="3" width="67" bestFit="1" customWidth="1"/>
  </cols>
  <sheetData>
    <row r="1" spans="1:4" ht="15" thickBot="1" x14ac:dyDescent="0.4"/>
    <row r="2" spans="1:4" ht="29.5" thickBot="1" x14ac:dyDescent="0.4">
      <c r="A2" s="60" t="s">
        <v>28</v>
      </c>
      <c r="B2" s="61" t="s">
        <v>25</v>
      </c>
      <c r="C2" s="62" t="s">
        <v>401</v>
      </c>
      <c r="D2" s="59" t="s">
        <v>402</v>
      </c>
    </row>
    <row r="3" spans="1:4" x14ac:dyDescent="0.35">
      <c r="A3" s="63">
        <v>103140</v>
      </c>
      <c r="B3" s="63" t="s">
        <v>29</v>
      </c>
      <c r="C3" s="63" t="s">
        <v>30</v>
      </c>
      <c r="D3" s="63">
        <v>1027</v>
      </c>
    </row>
    <row r="4" spans="1:4" x14ac:dyDescent="0.35">
      <c r="A4" s="63">
        <v>103159</v>
      </c>
      <c r="B4" s="63" t="s">
        <v>31</v>
      </c>
      <c r="C4" s="64" t="s">
        <v>32</v>
      </c>
      <c r="D4" s="63">
        <v>2010</v>
      </c>
    </row>
    <row r="5" spans="1:4" x14ac:dyDescent="0.35">
      <c r="A5" s="63">
        <v>131465</v>
      </c>
      <c r="B5" s="63" t="s">
        <v>33</v>
      </c>
      <c r="C5" s="64" t="s">
        <v>34</v>
      </c>
      <c r="D5" s="63">
        <v>5949</v>
      </c>
    </row>
    <row r="6" spans="1:4" x14ac:dyDescent="0.35">
      <c r="A6" s="63">
        <v>103130</v>
      </c>
      <c r="B6" s="63" t="s">
        <v>35</v>
      </c>
      <c r="C6" s="64" t="s">
        <v>36</v>
      </c>
      <c r="D6" s="63">
        <v>1017</v>
      </c>
    </row>
    <row r="7" spans="1:4" x14ac:dyDescent="0.35">
      <c r="A7" s="63">
        <v>103243</v>
      </c>
      <c r="B7" s="63" t="s">
        <v>37</v>
      </c>
      <c r="C7" s="64" t="s">
        <v>38</v>
      </c>
      <c r="D7" s="63">
        <v>2153</v>
      </c>
    </row>
    <row r="8" spans="1:4" x14ac:dyDescent="0.35">
      <c r="A8" s="63">
        <v>103192</v>
      </c>
      <c r="B8" s="63" t="s">
        <v>39</v>
      </c>
      <c r="C8" s="64" t="s">
        <v>40</v>
      </c>
      <c r="D8" s="63">
        <v>2062</v>
      </c>
    </row>
    <row r="9" spans="1:4" x14ac:dyDescent="0.35">
      <c r="A9" s="63">
        <v>132074</v>
      </c>
      <c r="B9" s="63" t="s">
        <v>41</v>
      </c>
      <c r="C9" s="64" t="s">
        <v>42</v>
      </c>
      <c r="D9" s="63">
        <v>2479</v>
      </c>
    </row>
    <row r="10" spans="1:4" x14ac:dyDescent="0.35">
      <c r="A10" s="63">
        <v>103324</v>
      </c>
      <c r="B10" s="63" t="s">
        <v>43</v>
      </c>
      <c r="C10" s="64" t="s">
        <v>44</v>
      </c>
      <c r="D10" s="63">
        <v>2300</v>
      </c>
    </row>
    <row r="11" spans="1:4" x14ac:dyDescent="0.35">
      <c r="A11" s="63">
        <v>103162</v>
      </c>
      <c r="B11" s="63" t="s">
        <v>339</v>
      </c>
      <c r="C11" s="64" t="s">
        <v>340</v>
      </c>
      <c r="D11" s="63">
        <v>2014</v>
      </c>
    </row>
    <row r="12" spans="1:4" x14ac:dyDescent="0.35">
      <c r="A12" s="63">
        <v>103606</v>
      </c>
      <c r="B12" s="63" t="s">
        <v>45</v>
      </c>
      <c r="C12" s="64" t="s">
        <v>46</v>
      </c>
      <c r="D12" s="63">
        <v>7016</v>
      </c>
    </row>
    <row r="13" spans="1:4" x14ac:dyDescent="0.35">
      <c r="A13" s="63">
        <v>103627</v>
      </c>
      <c r="B13" s="63" t="s">
        <v>395</v>
      </c>
      <c r="C13" s="64" t="s">
        <v>396</v>
      </c>
      <c r="D13" s="63">
        <v>7052</v>
      </c>
    </row>
    <row r="14" spans="1:4" x14ac:dyDescent="0.35">
      <c r="A14" s="63">
        <v>103164</v>
      </c>
      <c r="B14" s="63" t="s">
        <v>47</v>
      </c>
      <c r="C14" s="64" t="s">
        <v>48</v>
      </c>
      <c r="D14" s="63">
        <v>2017</v>
      </c>
    </row>
    <row r="15" spans="1:4" x14ac:dyDescent="0.35">
      <c r="A15" s="63">
        <v>103163</v>
      </c>
      <c r="B15" s="63" t="s">
        <v>49</v>
      </c>
      <c r="C15" s="64" t="s">
        <v>50</v>
      </c>
      <c r="D15" s="63">
        <v>2016</v>
      </c>
    </row>
    <row r="16" spans="1:4" x14ac:dyDescent="0.35">
      <c r="A16" s="63">
        <v>103289</v>
      </c>
      <c r="B16" s="63" t="s">
        <v>51</v>
      </c>
      <c r="C16" s="64" t="s">
        <v>52</v>
      </c>
      <c r="D16" s="63">
        <v>2239</v>
      </c>
    </row>
    <row r="17" spans="1:4" x14ac:dyDescent="0.35">
      <c r="A17" s="63">
        <v>103291</v>
      </c>
      <c r="B17" s="63" t="s">
        <v>53</v>
      </c>
      <c r="C17" s="64" t="s">
        <v>54</v>
      </c>
      <c r="D17" s="63">
        <v>2241</v>
      </c>
    </row>
    <row r="18" spans="1:4" x14ac:dyDescent="0.35">
      <c r="A18" s="63">
        <v>103383</v>
      </c>
      <c r="B18" s="63" t="s">
        <v>341</v>
      </c>
      <c r="C18" s="64" t="s">
        <v>342</v>
      </c>
      <c r="D18" s="63">
        <v>2456</v>
      </c>
    </row>
    <row r="19" spans="1:4" x14ac:dyDescent="0.35">
      <c r="A19" s="63">
        <v>103560</v>
      </c>
      <c r="B19" s="63" t="s">
        <v>55</v>
      </c>
      <c r="C19" s="64" t="s">
        <v>56</v>
      </c>
      <c r="D19" s="63">
        <v>5413</v>
      </c>
    </row>
    <row r="20" spans="1:4" x14ac:dyDescent="0.35">
      <c r="A20" s="63">
        <v>103300</v>
      </c>
      <c r="B20" s="63" t="s">
        <v>343</v>
      </c>
      <c r="C20" s="64" t="s">
        <v>344</v>
      </c>
      <c r="D20" s="63">
        <v>2254</v>
      </c>
    </row>
    <row r="21" spans="1:4" x14ac:dyDescent="0.35">
      <c r="A21" s="63">
        <v>103138</v>
      </c>
      <c r="B21" s="63" t="s">
        <v>57</v>
      </c>
      <c r="C21" s="64" t="s">
        <v>58</v>
      </c>
      <c r="D21" s="63">
        <v>1025</v>
      </c>
    </row>
    <row r="22" spans="1:4" x14ac:dyDescent="0.35">
      <c r="A22" s="63">
        <v>103342</v>
      </c>
      <c r="B22" s="63" t="s">
        <v>59</v>
      </c>
      <c r="C22" s="64" t="s">
        <v>60</v>
      </c>
      <c r="D22" s="63">
        <v>2402</v>
      </c>
    </row>
    <row r="23" spans="1:4" x14ac:dyDescent="0.35">
      <c r="A23" s="63">
        <v>103341</v>
      </c>
      <c r="B23" s="63" t="s">
        <v>61</v>
      </c>
      <c r="C23" s="64" t="s">
        <v>62</v>
      </c>
      <c r="D23" s="63">
        <v>2401</v>
      </c>
    </row>
    <row r="24" spans="1:4" x14ac:dyDescent="0.35">
      <c r="A24" s="63">
        <v>103120</v>
      </c>
      <c r="B24" s="63" t="s">
        <v>345</v>
      </c>
      <c r="C24" s="64" t="s">
        <v>346</v>
      </c>
      <c r="D24" s="63">
        <v>1001</v>
      </c>
    </row>
    <row r="25" spans="1:4" x14ac:dyDescent="0.35">
      <c r="A25" s="63">
        <v>103493</v>
      </c>
      <c r="B25" s="63" t="s">
        <v>63</v>
      </c>
      <c r="C25" s="64" t="s">
        <v>64</v>
      </c>
      <c r="D25" s="63">
        <v>4115</v>
      </c>
    </row>
    <row r="26" spans="1:4" x14ac:dyDescent="0.35">
      <c r="A26" s="63">
        <v>103172</v>
      </c>
      <c r="B26" s="63" t="s">
        <v>65</v>
      </c>
      <c r="C26" s="64" t="s">
        <v>66</v>
      </c>
      <c r="D26" s="63">
        <v>2030</v>
      </c>
    </row>
    <row r="27" spans="1:4" x14ac:dyDescent="0.35">
      <c r="A27" s="63">
        <v>103445</v>
      </c>
      <c r="B27" s="63" t="s">
        <v>67</v>
      </c>
      <c r="C27" s="64" t="s">
        <v>68</v>
      </c>
      <c r="D27" s="63">
        <v>3353</v>
      </c>
    </row>
    <row r="28" spans="1:4" x14ac:dyDescent="0.35">
      <c r="A28" s="63">
        <v>103611</v>
      </c>
      <c r="B28" s="63" t="s">
        <v>69</v>
      </c>
      <c r="C28" s="64" t="s">
        <v>70</v>
      </c>
      <c r="D28" s="63">
        <v>7030</v>
      </c>
    </row>
    <row r="29" spans="1:4" x14ac:dyDescent="0.35">
      <c r="A29" s="63">
        <v>103121</v>
      </c>
      <c r="B29" s="63" t="s">
        <v>71</v>
      </c>
      <c r="C29" s="64" t="s">
        <v>72</v>
      </c>
      <c r="D29" s="63">
        <v>1002</v>
      </c>
    </row>
    <row r="30" spans="1:4" x14ac:dyDescent="0.35">
      <c r="A30" s="63">
        <v>103391</v>
      </c>
      <c r="B30" s="63" t="s">
        <v>73</v>
      </c>
      <c r="C30" s="64" t="s">
        <v>74</v>
      </c>
      <c r="D30" s="63">
        <v>2465</v>
      </c>
    </row>
    <row r="31" spans="1:4" x14ac:dyDescent="0.35">
      <c r="A31" s="63">
        <v>103539</v>
      </c>
      <c r="B31" s="63" t="s">
        <v>75</v>
      </c>
      <c r="C31" s="64" t="s">
        <v>76</v>
      </c>
      <c r="D31" s="63">
        <v>4801</v>
      </c>
    </row>
    <row r="32" spans="1:4" x14ac:dyDescent="0.35">
      <c r="A32" s="63">
        <v>103144</v>
      </c>
      <c r="B32" s="63" t="s">
        <v>77</v>
      </c>
      <c r="C32" s="64" t="s">
        <v>78</v>
      </c>
      <c r="D32" s="63">
        <v>1048</v>
      </c>
    </row>
    <row r="33" spans="1:4" x14ac:dyDescent="0.35">
      <c r="A33" s="63">
        <v>103332</v>
      </c>
      <c r="B33" s="63" t="s">
        <v>79</v>
      </c>
      <c r="C33" s="64" t="s">
        <v>80</v>
      </c>
      <c r="D33" s="63">
        <v>2312</v>
      </c>
    </row>
    <row r="34" spans="1:4" x14ac:dyDescent="0.35">
      <c r="A34" s="63">
        <v>103626</v>
      </c>
      <c r="B34" s="63" t="s">
        <v>81</v>
      </c>
      <c r="C34" s="64" t="s">
        <v>82</v>
      </c>
      <c r="D34" s="63">
        <v>7051</v>
      </c>
    </row>
    <row r="35" spans="1:4" x14ac:dyDescent="0.35">
      <c r="A35" s="63">
        <v>103178</v>
      </c>
      <c r="B35" s="63" t="s">
        <v>83</v>
      </c>
      <c r="C35" s="64" t="s">
        <v>84</v>
      </c>
      <c r="D35" s="63">
        <v>2040</v>
      </c>
    </row>
    <row r="36" spans="1:4" x14ac:dyDescent="0.35">
      <c r="A36" s="63">
        <v>103298</v>
      </c>
      <c r="B36" s="63" t="s">
        <v>85</v>
      </c>
      <c r="C36" s="64" t="s">
        <v>86</v>
      </c>
      <c r="D36" s="63">
        <v>2251</v>
      </c>
    </row>
    <row r="37" spans="1:4" x14ac:dyDescent="0.35">
      <c r="A37" s="63">
        <v>103397</v>
      </c>
      <c r="B37" s="63" t="s">
        <v>87</v>
      </c>
      <c r="C37" s="64" t="s">
        <v>88</v>
      </c>
      <c r="D37" s="63">
        <v>3002</v>
      </c>
    </row>
    <row r="38" spans="1:4" x14ac:dyDescent="0.35">
      <c r="A38" s="63">
        <v>103423</v>
      </c>
      <c r="B38" s="63" t="s">
        <v>89</v>
      </c>
      <c r="C38" s="64" t="s">
        <v>90</v>
      </c>
      <c r="D38" s="63">
        <v>3319</v>
      </c>
    </row>
    <row r="39" spans="1:4" x14ac:dyDescent="0.35">
      <c r="A39" s="63">
        <v>103146</v>
      </c>
      <c r="B39" s="63" t="s">
        <v>91</v>
      </c>
      <c r="C39" s="64" t="s">
        <v>92</v>
      </c>
      <c r="D39" s="63">
        <v>1100</v>
      </c>
    </row>
    <row r="40" spans="1:4" x14ac:dyDescent="0.35">
      <c r="A40" s="63">
        <v>134840</v>
      </c>
      <c r="B40" s="63" t="s">
        <v>93</v>
      </c>
      <c r="C40" s="64" t="s">
        <v>94</v>
      </c>
      <c r="D40" s="63">
        <v>3432</v>
      </c>
    </row>
    <row r="41" spans="1:4" x14ac:dyDescent="0.35">
      <c r="A41" s="63">
        <v>103315</v>
      </c>
      <c r="B41" s="63" t="s">
        <v>95</v>
      </c>
      <c r="C41" s="64" t="s">
        <v>96</v>
      </c>
      <c r="D41" s="63">
        <v>2289</v>
      </c>
    </row>
    <row r="42" spans="1:4" x14ac:dyDescent="0.35">
      <c r="A42" s="63">
        <v>103263</v>
      </c>
      <c r="B42" s="63" t="s">
        <v>97</v>
      </c>
      <c r="C42" s="64" t="s">
        <v>98</v>
      </c>
      <c r="D42" s="63">
        <v>2185</v>
      </c>
    </row>
    <row r="43" spans="1:4" x14ac:dyDescent="0.35">
      <c r="A43" s="63">
        <v>103563</v>
      </c>
      <c r="B43" s="63" t="s">
        <v>99</v>
      </c>
      <c r="C43" s="64" t="s">
        <v>100</v>
      </c>
      <c r="D43" s="63">
        <v>5416</v>
      </c>
    </row>
    <row r="44" spans="1:4" x14ac:dyDescent="0.35">
      <c r="A44" s="63">
        <v>103189</v>
      </c>
      <c r="B44" s="63" t="s">
        <v>101</v>
      </c>
      <c r="C44" s="64" t="s">
        <v>102</v>
      </c>
      <c r="D44" s="63">
        <v>2054</v>
      </c>
    </row>
    <row r="45" spans="1:4" x14ac:dyDescent="0.35">
      <c r="A45" s="63">
        <v>103188</v>
      </c>
      <c r="B45" s="63" t="s">
        <v>103</v>
      </c>
      <c r="C45" s="64" t="s">
        <v>104</v>
      </c>
      <c r="D45" s="63">
        <v>2053</v>
      </c>
    </row>
    <row r="46" spans="1:4" x14ac:dyDescent="0.35">
      <c r="A46" s="63">
        <v>103390</v>
      </c>
      <c r="B46" s="63" t="s">
        <v>347</v>
      </c>
      <c r="C46" s="64" t="s">
        <v>348</v>
      </c>
      <c r="D46" s="63">
        <v>2464</v>
      </c>
    </row>
    <row r="47" spans="1:4" x14ac:dyDescent="0.35">
      <c r="A47" s="63">
        <v>103424</v>
      </c>
      <c r="B47" s="63" t="s">
        <v>105</v>
      </c>
      <c r="C47" s="64" t="s">
        <v>106</v>
      </c>
      <c r="D47" s="63">
        <v>3320</v>
      </c>
    </row>
    <row r="48" spans="1:4" x14ac:dyDescent="0.35">
      <c r="A48" s="63">
        <v>103190</v>
      </c>
      <c r="B48" s="63" t="s">
        <v>107</v>
      </c>
      <c r="C48" s="64" t="s">
        <v>108</v>
      </c>
      <c r="D48" s="63">
        <v>2055</v>
      </c>
    </row>
    <row r="49" spans="1:4" x14ac:dyDescent="0.35">
      <c r="A49" s="63">
        <v>103150</v>
      </c>
      <c r="B49" s="63" t="s">
        <v>349</v>
      </c>
      <c r="C49" s="64" t="s">
        <v>350</v>
      </c>
      <c r="D49" s="63">
        <v>1802</v>
      </c>
    </row>
    <row r="50" spans="1:4" x14ac:dyDescent="0.35">
      <c r="A50" s="63">
        <v>103381</v>
      </c>
      <c r="B50" s="63" t="s">
        <v>109</v>
      </c>
      <c r="C50" s="64" t="s">
        <v>110</v>
      </c>
      <c r="D50" s="63">
        <v>2454</v>
      </c>
    </row>
    <row r="51" spans="1:4" x14ac:dyDescent="0.35">
      <c r="A51" s="63">
        <v>103425</v>
      </c>
      <c r="B51" s="63" t="s">
        <v>111</v>
      </c>
      <c r="C51" s="64" t="s">
        <v>112</v>
      </c>
      <c r="D51" s="63">
        <v>3321</v>
      </c>
    </row>
    <row r="52" spans="1:4" x14ac:dyDescent="0.35">
      <c r="A52" s="63">
        <v>103139</v>
      </c>
      <c r="B52" s="63" t="s">
        <v>113</v>
      </c>
      <c r="C52" s="64" t="s">
        <v>114</v>
      </c>
      <c r="D52" s="63">
        <v>1026</v>
      </c>
    </row>
    <row r="53" spans="1:4" x14ac:dyDescent="0.35">
      <c r="A53" s="63">
        <v>103318</v>
      </c>
      <c r="B53" s="63" t="s">
        <v>115</v>
      </c>
      <c r="C53" s="64" t="s">
        <v>116</v>
      </c>
      <c r="D53" s="63">
        <v>2294</v>
      </c>
    </row>
    <row r="54" spans="1:4" x14ac:dyDescent="0.35">
      <c r="A54" s="63">
        <v>133759</v>
      </c>
      <c r="B54" s="63" t="s">
        <v>117</v>
      </c>
      <c r="C54" s="64" t="s">
        <v>118</v>
      </c>
      <c r="D54" s="63">
        <v>2486</v>
      </c>
    </row>
    <row r="55" spans="1:4" x14ac:dyDescent="0.35">
      <c r="A55" s="63">
        <v>131920</v>
      </c>
      <c r="B55" s="63" t="s">
        <v>119</v>
      </c>
      <c r="C55" s="64" t="s">
        <v>120</v>
      </c>
      <c r="D55" s="63">
        <v>3435</v>
      </c>
    </row>
    <row r="56" spans="1:4" x14ac:dyDescent="0.35">
      <c r="A56" s="63">
        <v>103625</v>
      </c>
      <c r="B56" s="63" t="s">
        <v>121</v>
      </c>
      <c r="C56" s="64" t="s">
        <v>122</v>
      </c>
      <c r="D56" s="63">
        <v>7050</v>
      </c>
    </row>
    <row r="57" spans="1:4" x14ac:dyDescent="0.35">
      <c r="A57" s="63">
        <v>103122</v>
      </c>
      <c r="B57" s="63" t="s">
        <v>123</v>
      </c>
      <c r="C57" s="64" t="s">
        <v>124</v>
      </c>
      <c r="D57" s="63">
        <v>1006</v>
      </c>
    </row>
    <row r="58" spans="1:4" x14ac:dyDescent="0.35">
      <c r="A58" s="63">
        <v>103200</v>
      </c>
      <c r="B58" s="63" t="s">
        <v>397</v>
      </c>
      <c r="C58" s="64" t="s">
        <v>398</v>
      </c>
      <c r="D58" s="63">
        <v>2079</v>
      </c>
    </row>
    <row r="59" spans="1:4" x14ac:dyDescent="0.35">
      <c r="A59" s="63">
        <v>103201</v>
      </c>
      <c r="B59" s="63" t="s">
        <v>125</v>
      </c>
      <c r="C59" s="64" t="s">
        <v>126</v>
      </c>
      <c r="D59" s="63">
        <v>2081</v>
      </c>
    </row>
    <row r="60" spans="1:4" x14ac:dyDescent="0.35">
      <c r="A60" s="63">
        <v>103320</v>
      </c>
      <c r="B60" s="63" t="s">
        <v>127</v>
      </c>
      <c r="C60" s="64" t="s">
        <v>128</v>
      </c>
      <c r="D60" s="63">
        <v>2296</v>
      </c>
    </row>
    <row r="61" spans="1:4" x14ac:dyDescent="0.35">
      <c r="A61" s="63">
        <v>103128</v>
      </c>
      <c r="B61" s="63" t="s">
        <v>129</v>
      </c>
      <c r="C61" s="64" t="s">
        <v>130</v>
      </c>
      <c r="D61" s="63">
        <v>1015</v>
      </c>
    </row>
    <row r="62" spans="1:4" x14ac:dyDescent="0.35">
      <c r="A62" s="63">
        <v>103135</v>
      </c>
      <c r="B62" s="63" t="s">
        <v>131</v>
      </c>
      <c r="C62" s="64" t="s">
        <v>132</v>
      </c>
      <c r="D62" s="63">
        <v>1022</v>
      </c>
    </row>
    <row r="63" spans="1:4" x14ac:dyDescent="0.35">
      <c r="A63" s="63">
        <v>103205</v>
      </c>
      <c r="B63" s="63" t="s">
        <v>133</v>
      </c>
      <c r="C63" s="64" t="s">
        <v>134</v>
      </c>
      <c r="D63" s="63">
        <v>2087</v>
      </c>
    </row>
    <row r="64" spans="1:4" x14ac:dyDescent="0.35">
      <c r="A64" s="63">
        <v>103392</v>
      </c>
      <c r="B64" s="63" t="s">
        <v>135</v>
      </c>
      <c r="C64" s="64" t="s">
        <v>136</v>
      </c>
      <c r="D64" s="63">
        <v>2466</v>
      </c>
    </row>
    <row r="65" spans="1:4" x14ac:dyDescent="0.35">
      <c r="A65" s="63">
        <v>103208</v>
      </c>
      <c r="B65" s="63" t="s">
        <v>351</v>
      </c>
      <c r="C65" s="64" t="s">
        <v>352</v>
      </c>
      <c r="D65" s="63">
        <v>2091</v>
      </c>
    </row>
    <row r="66" spans="1:4" x14ac:dyDescent="0.35">
      <c r="A66" s="63">
        <v>103210</v>
      </c>
      <c r="B66" s="63" t="s">
        <v>137</v>
      </c>
      <c r="C66" s="64" t="s">
        <v>138</v>
      </c>
      <c r="D66" s="63">
        <v>2093</v>
      </c>
    </row>
    <row r="67" spans="1:4" x14ac:dyDescent="0.35">
      <c r="A67" s="63">
        <v>103209</v>
      </c>
      <c r="B67" s="63" t="s">
        <v>139</v>
      </c>
      <c r="C67" s="64" t="s">
        <v>140</v>
      </c>
      <c r="D67" s="63">
        <v>2092</v>
      </c>
    </row>
    <row r="68" spans="1:4" x14ac:dyDescent="0.35">
      <c r="A68" s="63">
        <v>103600</v>
      </c>
      <c r="B68" s="63" t="s">
        <v>141</v>
      </c>
      <c r="C68" s="64" t="s">
        <v>142</v>
      </c>
      <c r="D68" s="63">
        <v>7006</v>
      </c>
    </row>
    <row r="69" spans="1:4" x14ac:dyDescent="0.35">
      <c r="A69" s="63">
        <v>132261</v>
      </c>
      <c r="B69" s="63" t="s">
        <v>353</v>
      </c>
      <c r="C69" s="64" t="s">
        <v>354</v>
      </c>
      <c r="D69" s="63">
        <v>2477</v>
      </c>
    </row>
    <row r="70" spans="1:4" x14ac:dyDescent="0.35">
      <c r="A70" s="63">
        <v>136440</v>
      </c>
      <c r="B70" s="63" t="s">
        <v>355</v>
      </c>
      <c r="C70" s="64" t="s">
        <v>356</v>
      </c>
      <c r="D70" s="63">
        <v>3436</v>
      </c>
    </row>
    <row r="71" spans="1:4" x14ac:dyDescent="0.35">
      <c r="A71" s="63">
        <v>103214</v>
      </c>
      <c r="B71" s="63" t="s">
        <v>143</v>
      </c>
      <c r="C71" s="64" t="s">
        <v>144</v>
      </c>
      <c r="D71" s="63">
        <v>2099</v>
      </c>
    </row>
    <row r="72" spans="1:4" x14ac:dyDescent="0.35">
      <c r="A72" s="63">
        <v>103125</v>
      </c>
      <c r="B72" s="63" t="s">
        <v>145</v>
      </c>
      <c r="C72" s="64" t="s">
        <v>146</v>
      </c>
      <c r="D72" s="63">
        <v>1010</v>
      </c>
    </row>
    <row r="73" spans="1:4" x14ac:dyDescent="0.35">
      <c r="A73" s="63">
        <v>103134</v>
      </c>
      <c r="B73" s="63" t="s">
        <v>147</v>
      </c>
      <c r="C73" s="64" t="s">
        <v>148</v>
      </c>
      <c r="D73" s="63">
        <v>1021</v>
      </c>
    </row>
    <row r="74" spans="1:4" x14ac:dyDescent="0.35">
      <c r="A74" s="63">
        <v>103503</v>
      </c>
      <c r="B74" s="63" t="s">
        <v>149</v>
      </c>
      <c r="C74" s="64" t="s">
        <v>150</v>
      </c>
      <c r="D74" s="63">
        <v>4201</v>
      </c>
    </row>
    <row r="75" spans="1:4" x14ac:dyDescent="0.35">
      <c r="A75" s="63">
        <v>103483</v>
      </c>
      <c r="B75" s="63" t="s">
        <v>151</v>
      </c>
      <c r="C75" s="64" t="s">
        <v>152</v>
      </c>
      <c r="D75" s="63">
        <v>4015</v>
      </c>
    </row>
    <row r="76" spans="1:4" x14ac:dyDescent="0.35">
      <c r="A76" s="63">
        <v>103479</v>
      </c>
      <c r="B76" s="63" t="s">
        <v>153</v>
      </c>
      <c r="C76" s="64" t="s">
        <v>154</v>
      </c>
      <c r="D76" s="63">
        <v>3411</v>
      </c>
    </row>
    <row r="77" spans="1:4" x14ac:dyDescent="0.35">
      <c r="A77" s="63">
        <v>131672</v>
      </c>
      <c r="B77" s="63" t="s">
        <v>357</v>
      </c>
      <c r="C77" s="64" t="s">
        <v>358</v>
      </c>
      <c r="D77" s="63">
        <v>2474</v>
      </c>
    </row>
    <row r="78" spans="1:4" x14ac:dyDescent="0.35">
      <c r="A78" s="63">
        <v>103509</v>
      </c>
      <c r="B78" s="63" t="s">
        <v>155</v>
      </c>
      <c r="C78" s="64" t="s">
        <v>156</v>
      </c>
      <c r="D78" s="63">
        <v>4223</v>
      </c>
    </row>
    <row r="79" spans="1:4" x14ac:dyDescent="0.35">
      <c r="A79" s="63">
        <v>103421</v>
      </c>
      <c r="B79" s="63" t="s">
        <v>157</v>
      </c>
      <c r="C79" s="64" t="s">
        <v>158</v>
      </c>
      <c r="D79" s="63">
        <v>3317</v>
      </c>
    </row>
    <row r="80" spans="1:4" x14ac:dyDescent="0.35">
      <c r="A80" s="63">
        <v>103136</v>
      </c>
      <c r="B80" s="63" t="s">
        <v>159</v>
      </c>
      <c r="C80" s="64" t="s">
        <v>160</v>
      </c>
      <c r="D80" s="63">
        <v>1023</v>
      </c>
    </row>
    <row r="81" spans="1:4" x14ac:dyDescent="0.35">
      <c r="A81" s="63">
        <v>134102</v>
      </c>
      <c r="B81" s="63" t="s">
        <v>161</v>
      </c>
      <c r="C81" s="64" t="s">
        <v>162</v>
      </c>
      <c r="D81" s="63">
        <v>2015</v>
      </c>
    </row>
    <row r="82" spans="1:4" x14ac:dyDescent="0.35">
      <c r="A82" s="63">
        <v>103444</v>
      </c>
      <c r="B82" s="63" t="s">
        <v>359</v>
      </c>
      <c r="C82" s="64" t="s">
        <v>360</v>
      </c>
      <c r="D82" s="63">
        <v>3352</v>
      </c>
    </row>
    <row r="83" spans="1:4" x14ac:dyDescent="0.35">
      <c r="A83" s="63">
        <v>134098</v>
      </c>
      <c r="B83" s="63" t="s">
        <v>361</v>
      </c>
      <c r="C83" s="64" t="s">
        <v>362</v>
      </c>
      <c r="D83" s="63">
        <v>2005</v>
      </c>
    </row>
    <row r="84" spans="1:4" x14ac:dyDescent="0.35">
      <c r="A84" s="63">
        <v>103486</v>
      </c>
      <c r="B84" s="63" t="s">
        <v>163</v>
      </c>
      <c r="C84" s="64" t="s">
        <v>164</v>
      </c>
      <c r="D84" s="63">
        <v>4063</v>
      </c>
    </row>
    <row r="85" spans="1:4" x14ac:dyDescent="0.35">
      <c r="A85" s="63">
        <v>103129</v>
      </c>
      <c r="B85" s="63" t="s">
        <v>165</v>
      </c>
      <c r="C85" s="64" t="s">
        <v>166</v>
      </c>
      <c r="D85" s="63">
        <v>1016</v>
      </c>
    </row>
    <row r="86" spans="1:4" x14ac:dyDescent="0.35">
      <c r="A86" s="63">
        <v>103221</v>
      </c>
      <c r="B86" s="63" t="s">
        <v>167</v>
      </c>
      <c r="C86" s="64" t="s">
        <v>168</v>
      </c>
      <c r="D86" s="63">
        <v>2115</v>
      </c>
    </row>
    <row r="87" spans="1:4" x14ac:dyDescent="0.35">
      <c r="A87" s="63">
        <v>103368</v>
      </c>
      <c r="B87" s="63" t="s">
        <v>169</v>
      </c>
      <c r="C87" s="64" t="s">
        <v>170</v>
      </c>
      <c r="D87" s="63">
        <v>2441</v>
      </c>
    </row>
    <row r="88" spans="1:4" x14ac:dyDescent="0.35">
      <c r="A88" s="63">
        <v>103339</v>
      </c>
      <c r="B88" s="63" t="s">
        <v>171</v>
      </c>
      <c r="C88" s="64" t="s">
        <v>172</v>
      </c>
      <c r="D88" s="63">
        <v>2321</v>
      </c>
    </row>
    <row r="89" spans="1:4" x14ac:dyDescent="0.35">
      <c r="A89" s="63">
        <v>103265</v>
      </c>
      <c r="B89" s="63" t="s">
        <v>363</v>
      </c>
      <c r="C89" s="64" t="s">
        <v>364</v>
      </c>
      <c r="D89" s="63">
        <v>2189</v>
      </c>
    </row>
    <row r="90" spans="1:4" x14ac:dyDescent="0.35">
      <c r="A90" s="63">
        <v>103630</v>
      </c>
      <c r="B90" s="63" t="s">
        <v>365</v>
      </c>
      <c r="C90" s="64" t="s">
        <v>366</v>
      </c>
      <c r="D90" s="63">
        <v>7060</v>
      </c>
    </row>
    <row r="91" spans="1:4" x14ac:dyDescent="0.35">
      <c r="A91" s="63">
        <v>103137</v>
      </c>
      <c r="B91" s="63" t="s">
        <v>367</v>
      </c>
      <c r="C91" s="64" t="s">
        <v>368</v>
      </c>
      <c r="D91" s="63">
        <v>1024</v>
      </c>
    </row>
    <row r="92" spans="1:4" x14ac:dyDescent="0.35">
      <c r="A92" s="63">
        <v>103632</v>
      </c>
      <c r="B92" s="63" t="s">
        <v>173</v>
      </c>
      <c r="C92" s="64" t="s">
        <v>174</v>
      </c>
      <c r="D92" s="63">
        <v>7062</v>
      </c>
    </row>
    <row r="93" spans="1:4" x14ac:dyDescent="0.35">
      <c r="A93" s="63">
        <v>103388</v>
      </c>
      <c r="B93" s="63" t="s">
        <v>175</v>
      </c>
      <c r="C93" s="64" t="s">
        <v>176</v>
      </c>
      <c r="D93" s="63">
        <v>2462</v>
      </c>
    </row>
    <row r="94" spans="1:4" x14ac:dyDescent="0.35">
      <c r="A94" s="63">
        <v>103603</v>
      </c>
      <c r="B94" s="63" t="s">
        <v>177</v>
      </c>
      <c r="C94" s="64" t="s">
        <v>178</v>
      </c>
      <c r="D94" s="63">
        <v>7012</v>
      </c>
    </row>
    <row r="95" spans="1:4" x14ac:dyDescent="0.35">
      <c r="A95" s="63">
        <v>103227</v>
      </c>
      <c r="B95" s="63" t="s">
        <v>179</v>
      </c>
      <c r="C95" s="64" t="s">
        <v>180</v>
      </c>
      <c r="D95" s="63">
        <v>2127</v>
      </c>
    </row>
    <row r="96" spans="1:4" x14ac:dyDescent="0.35">
      <c r="A96" s="63">
        <v>103229</v>
      </c>
      <c r="B96" s="63" t="s">
        <v>181</v>
      </c>
      <c r="C96" s="64" t="s">
        <v>182</v>
      </c>
      <c r="D96" s="63">
        <v>2129</v>
      </c>
    </row>
    <row r="97" spans="1:4" x14ac:dyDescent="0.35">
      <c r="A97" s="63">
        <v>103228</v>
      </c>
      <c r="B97" s="63" t="s">
        <v>183</v>
      </c>
      <c r="C97" s="64" t="s">
        <v>184</v>
      </c>
      <c r="D97" s="63">
        <v>2128</v>
      </c>
    </row>
    <row r="98" spans="1:4" x14ac:dyDescent="0.35">
      <c r="A98" s="63">
        <v>103353</v>
      </c>
      <c r="B98" s="63" t="s">
        <v>185</v>
      </c>
      <c r="C98" s="64" t="s">
        <v>186</v>
      </c>
      <c r="D98" s="63">
        <v>2420</v>
      </c>
    </row>
    <row r="99" spans="1:4" x14ac:dyDescent="0.35">
      <c r="A99" s="63">
        <v>134094</v>
      </c>
      <c r="B99" s="63" t="s">
        <v>369</v>
      </c>
      <c r="C99" s="64" t="s">
        <v>370</v>
      </c>
      <c r="D99" s="63">
        <v>2004</v>
      </c>
    </row>
    <row r="100" spans="1:4" x14ac:dyDescent="0.35">
      <c r="A100" s="63">
        <v>103126</v>
      </c>
      <c r="B100" s="63" t="s">
        <v>187</v>
      </c>
      <c r="C100" s="64" t="s">
        <v>188</v>
      </c>
      <c r="D100" s="63">
        <v>1012</v>
      </c>
    </row>
    <row r="101" spans="1:4" x14ac:dyDescent="0.35">
      <c r="A101" s="63">
        <v>103233</v>
      </c>
      <c r="B101" s="63" t="s">
        <v>189</v>
      </c>
      <c r="C101" s="64" t="s">
        <v>190</v>
      </c>
      <c r="D101" s="63">
        <v>2133</v>
      </c>
    </row>
    <row r="102" spans="1:4" x14ac:dyDescent="0.35">
      <c r="A102" s="63">
        <v>103345</v>
      </c>
      <c r="B102" s="63" t="s">
        <v>191</v>
      </c>
      <c r="C102" s="64" t="s">
        <v>192</v>
      </c>
      <c r="D102" s="63">
        <v>2406</v>
      </c>
    </row>
    <row r="103" spans="1:4" x14ac:dyDescent="0.35">
      <c r="A103" s="63">
        <v>103351</v>
      </c>
      <c r="B103" s="63" t="s">
        <v>193</v>
      </c>
      <c r="C103" s="64" t="s">
        <v>194</v>
      </c>
      <c r="D103" s="63">
        <v>2416</v>
      </c>
    </row>
    <row r="104" spans="1:4" x14ac:dyDescent="0.35">
      <c r="A104" s="63">
        <v>103398</v>
      </c>
      <c r="B104" s="63" t="s">
        <v>195</v>
      </c>
      <c r="C104" s="64" t="s">
        <v>196</v>
      </c>
      <c r="D104" s="63">
        <v>3003</v>
      </c>
    </row>
    <row r="105" spans="1:4" x14ac:dyDescent="0.35">
      <c r="A105" s="63">
        <v>103519</v>
      </c>
      <c r="B105" s="63" t="s">
        <v>197</v>
      </c>
      <c r="C105" s="64" t="s">
        <v>198</v>
      </c>
      <c r="D105" s="63">
        <v>4245</v>
      </c>
    </row>
    <row r="106" spans="1:4" x14ac:dyDescent="0.35">
      <c r="A106" s="63">
        <v>103384</v>
      </c>
      <c r="B106" s="63" t="s">
        <v>199</v>
      </c>
      <c r="C106" s="64" t="s">
        <v>200</v>
      </c>
      <c r="D106" s="63">
        <v>2457</v>
      </c>
    </row>
    <row r="107" spans="1:4" x14ac:dyDescent="0.35">
      <c r="A107" s="63">
        <v>103237</v>
      </c>
      <c r="B107" s="63" t="s">
        <v>201</v>
      </c>
      <c r="C107" s="64" t="s">
        <v>202</v>
      </c>
      <c r="D107" s="63">
        <v>2142</v>
      </c>
    </row>
    <row r="108" spans="1:4" x14ac:dyDescent="0.35">
      <c r="A108" s="63">
        <v>103395</v>
      </c>
      <c r="B108" s="63" t="s">
        <v>203</v>
      </c>
      <c r="C108" s="64" t="s">
        <v>204</v>
      </c>
      <c r="D108" s="63">
        <v>2469</v>
      </c>
    </row>
    <row r="109" spans="1:4" x14ac:dyDescent="0.35">
      <c r="A109" s="63">
        <v>103141</v>
      </c>
      <c r="B109" s="63" t="s">
        <v>371</v>
      </c>
      <c r="C109" s="64" t="s">
        <v>372</v>
      </c>
      <c r="D109" s="63">
        <v>1028</v>
      </c>
    </row>
    <row r="110" spans="1:4" x14ac:dyDescent="0.35">
      <c r="A110" s="63">
        <v>103145</v>
      </c>
      <c r="B110" s="63" t="s">
        <v>205</v>
      </c>
      <c r="C110" s="64" t="s">
        <v>206</v>
      </c>
      <c r="D110" s="63">
        <v>1049</v>
      </c>
    </row>
    <row r="111" spans="1:4" x14ac:dyDescent="0.35">
      <c r="A111" s="63">
        <v>103443</v>
      </c>
      <c r="B111" s="63" t="s">
        <v>207</v>
      </c>
      <c r="C111" s="64" t="s">
        <v>208</v>
      </c>
      <c r="D111" s="63">
        <v>3351</v>
      </c>
    </row>
    <row r="112" spans="1:4" x14ac:dyDescent="0.35">
      <c r="A112" s="63">
        <v>103430</v>
      </c>
      <c r="B112" s="63" t="s">
        <v>209</v>
      </c>
      <c r="C112" s="64" t="s">
        <v>210</v>
      </c>
      <c r="D112" s="63">
        <v>3328</v>
      </c>
    </row>
    <row r="113" spans="1:4" x14ac:dyDescent="0.35">
      <c r="A113" s="63">
        <v>103241</v>
      </c>
      <c r="B113" s="63" t="s">
        <v>373</v>
      </c>
      <c r="C113" s="64" t="s">
        <v>374</v>
      </c>
      <c r="D113" s="63">
        <v>2150</v>
      </c>
    </row>
    <row r="114" spans="1:4" x14ac:dyDescent="0.35">
      <c r="A114" s="63">
        <v>103356</v>
      </c>
      <c r="B114" s="63" t="s">
        <v>375</v>
      </c>
      <c r="C114" s="64" t="s">
        <v>376</v>
      </c>
      <c r="D114" s="63">
        <v>2425</v>
      </c>
    </row>
    <row r="115" spans="1:4" x14ac:dyDescent="0.35">
      <c r="A115" s="63">
        <v>103123</v>
      </c>
      <c r="B115" s="63" t="s">
        <v>211</v>
      </c>
      <c r="C115" s="64" t="s">
        <v>212</v>
      </c>
      <c r="D115" s="63">
        <v>1008</v>
      </c>
    </row>
    <row r="116" spans="1:4" x14ac:dyDescent="0.35">
      <c r="A116" s="63">
        <v>103614</v>
      </c>
      <c r="B116" s="63" t="s">
        <v>377</v>
      </c>
      <c r="C116" s="64" t="s">
        <v>378</v>
      </c>
      <c r="D116" s="63">
        <v>7034</v>
      </c>
    </row>
    <row r="117" spans="1:4" x14ac:dyDescent="0.35">
      <c r="A117" s="63">
        <v>103497</v>
      </c>
      <c r="B117" s="63" t="s">
        <v>213</v>
      </c>
      <c r="C117" s="64" t="s">
        <v>214</v>
      </c>
      <c r="D117" s="63">
        <v>4173</v>
      </c>
    </row>
    <row r="118" spans="1:4" x14ac:dyDescent="0.35">
      <c r="A118" s="63">
        <v>103246</v>
      </c>
      <c r="B118" s="63" t="s">
        <v>399</v>
      </c>
      <c r="C118" s="64" t="s">
        <v>400</v>
      </c>
      <c r="D118" s="63">
        <v>2157</v>
      </c>
    </row>
    <row r="119" spans="1:4" x14ac:dyDescent="0.35">
      <c r="A119" s="63">
        <v>103247</v>
      </c>
      <c r="B119" s="63" t="s">
        <v>215</v>
      </c>
      <c r="C119" s="64" t="s">
        <v>216</v>
      </c>
      <c r="D119" s="63">
        <v>2159</v>
      </c>
    </row>
    <row r="120" spans="1:4" x14ac:dyDescent="0.35">
      <c r="A120" s="63">
        <v>103249</v>
      </c>
      <c r="B120" s="63" t="s">
        <v>217</v>
      </c>
      <c r="C120" s="64" t="s">
        <v>218</v>
      </c>
      <c r="D120" s="63">
        <v>2161</v>
      </c>
    </row>
    <row r="121" spans="1:4" x14ac:dyDescent="0.35">
      <c r="A121" s="63">
        <v>103248</v>
      </c>
      <c r="B121" s="63" t="s">
        <v>219</v>
      </c>
      <c r="C121" s="64" t="s">
        <v>220</v>
      </c>
      <c r="D121" s="63">
        <v>2160</v>
      </c>
    </row>
    <row r="122" spans="1:4" x14ac:dyDescent="0.35">
      <c r="A122" s="63">
        <v>103193</v>
      </c>
      <c r="B122" s="63" t="s">
        <v>221</v>
      </c>
      <c r="C122" s="64" t="s">
        <v>222</v>
      </c>
      <c r="D122" s="63">
        <v>2063</v>
      </c>
    </row>
    <row r="123" spans="1:4" x14ac:dyDescent="0.35">
      <c r="A123" s="63">
        <v>103131</v>
      </c>
      <c r="B123" s="63" t="s">
        <v>223</v>
      </c>
      <c r="C123" s="64" t="s">
        <v>224</v>
      </c>
      <c r="D123" s="63">
        <v>1018</v>
      </c>
    </row>
    <row r="124" spans="1:4" x14ac:dyDescent="0.35">
      <c r="A124" s="63">
        <v>137796</v>
      </c>
      <c r="B124" s="63" t="s">
        <v>379</v>
      </c>
      <c r="C124" s="64" t="s">
        <v>380</v>
      </c>
      <c r="D124" s="63">
        <v>1000</v>
      </c>
    </row>
    <row r="125" spans="1:4" x14ac:dyDescent="0.35">
      <c r="A125" s="63">
        <v>103613</v>
      </c>
      <c r="B125" s="63" t="s">
        <v>225</v>
      </c>
      <c r="C125" s="64" t="s">
        <v>226</v>
      </c>
      <c r="D125" s="63">
        <v>7033</v>
      </c>
    </row>
    <row r="126" spans="1:4" x14ac:dyDescent="0.35">
      <c r="A126" s="63">
        <v>103498</v>
      </c>
      <c r="B126" s="63" t="s">
        <v>227</v>
      </c>
      <c r="C126" s="64" t="s">
        <v>228</v>
      </c>
      <c r="D126" s="63">
        <v>4177</v>
      </c>
    </row>
    <row r="127" spans="1:4" x14ac:dyDescent="0.35">
      <c r="A127" s="63">
        <v>103252</v>
      </c>
      <c r="B127" s="63" t="s">
        <v>229</v>
      </c>
      <c r="C127" s="64" t="s">
        <v>230</v>
      </c>
      <c r="D127" s="63">
        <v>2169</v>
      </c>
    </row>
    <row r="128" spans="1:4" x14ac:dyDescent="0.35">
      <c r="A128" s="63">
        <v>103157</v>
      </c>
      <c r="B128" s="63" t="s">
        <v>231</v>
      </c>
      <c r="C128" s="64" t="s">
        <v>232</v>
      </c>
      <c r="D128" s="63">
        <v>2008</v>
      </c>
    </row>
    <row r="129" spans="1:4" x14ac:dyDescent="0.35">
      <c r="A129" s="63">
        <v>103142</v>
      </c>
      <c r="B129" s="63" t="s">
        <v>233</v>
      </c>
      <c r="C129" s="64" t="s">
        <v>234</v>
      </c>
      <c r="D129" s="63">
        <v>1038</v>
      </c>
    </row>
    <row r="130" spans="1:4" x14ac:dyDescent="0.35">
      <c r="A130" s="63">
        <v>103255</v>
      </c>
      <c r="B130" s="63" t="s">
        <v>235</v>
      </c>
      <c r="C130" s="64" t="s">
        <v>236</v>
      </c>
      <c r="D130" s="63">
        <v>2174</v>
      </c>
    </row>
    <row r="131" spans="1:4" x14ac:dyDescent="0.35">
      <c r="A131" s="63">
        <v>103256</v>
      </c>
      <c r="B131" s="63" t="s">
        <v>237</v>
      </c>
      <c r="C131" s="64" t="s">
        <v>238</v>
      </c>
      <c r="D131" s="63">
        <v>2176</v>
      </c>
    </row>
    <row r="132" spans="1:4" x14ac:dyDescent="0.35">
      <c r="A132" s="63">
        <v>103623</v>
      </c>
      <c r="B132" s="63" t="s">
        <v>239</v>
      </c>
      <c r="C132" s="64" t="s">
        <v>240</v>
      </c>
      <c r="D132" s="63">
        <v>7047</v>
      </c>
    </row>
    <row r="133" spans="1:4" x14ac:dyDescent="0.35">
      <c r="A133" s="63">
        <v>103478</v>
      </c>
      <c r="B133" s="63" t="s">
        <v>241</v>
      </c>
      <c r="C133" s="64" t="s">
        <v>242</v>
      </c>
      <c r="D133" s="63">
        <v>3410</v>
      </c>
    </row>
    <row r="134" spans="1:4" x14ac:dyDescent="0.35">
      <c r="A134" s="63">
        <v>103466</v>
      </c>
      <c r="B134" s="63" t="s">
        <v>243</v>
      </c>
      <c r="C134" s="64" t="s">
        <v>244</v>
      </c>
      <c r="D134" s="63">
        <v>3381</v>
      </c>
    </row>
    <row r="135" spans="1:4" x14ac:dyDescent="0.35">
      <c r="A135" s="63">
        <v>103434</v>
      </c>
      <c r="B135" s="63" t="s">
        <v>245</v>
      </c>
      <c r="C135" s="64" t="s">
        <v>246</v>
      </c>
      <c r="D135" s="63">
        <v>3335</v>
      </c>
    </row>
    <row r="136" spans="1:4" x14ac:dyDescent="0.35">
      <c r="A136" s="63">
        <v>103261</v>
      </c>
      <c r="B136" s="63" t="s">
        <v>247</v>
      </c>
      <c r="C136" s="64" t="s">
        <v>248</v>
      </c>
      <c r="D136" s="63">
        <v>2183</v>
      </c>
    </row>
    <row r="137" spans="1:4" x14ac:dyDescent="0.35">
      <c r="A137" s="63">
        <v>103460</v>
      </c>
      <c r="B137" s="63" t="s">
        <v>249</v>
      </c>
      <c r="C137" s="64" t="s">
        <v>250</v>
      </c>
      <c r="D137" s="63">
        <v>3372</v>
      </c>
    </row>
    <row r="138" spans="1:4" x14ac:dyDescent="0.35">
      <c r="A138" s="63">
        <v>103462</v>
      </c>
      <c r="B138" s="63" t="s">
        <v>251</v>
      </c>
      <c r="C138" s="64" t="s">
        <v>252</v>
      </c>
      <c r="D138" s="63">
        <v>3375</v>
      </c>
    </row>
    <row r="139" spans="1:4" x14ac:dyDescent="0.35">
      <c r="A139" s="63">
        <v>103433</v>
      </c>
      <c r="B139" s="63" t="s">
        <v>253</v>
      </c>
      <c r="C139" s="64" t="s">
        <v>254</v>
      </c>
      <c r="D139" s="63">
        <v>3331</v>
      </c>
    </row>
    <row r="140" spans="1:4" x14ac:dyDescent="0.35">
      <c r="A140" s="63">
        <v>103470</v>
      </c>
      <c r="B140" s="63" t="s">
        <v>255</v>
      </c>
      <c r="C140" s="64" t="s">
        <v>256</v>
      </c>
      <c r="D140" s="63">
        <v>3386</v>
      </c>
    </row>
    <row r="141" spans="1:4" x14ac:dyDescent="0.35">
      <c r="A141" s="63">
        <v>103455</v>
      </c>
      <c r="B141" s="63" t="s">
        <v>257</v>
      </c>
      <c r="C141" s="64" t="s">
        <v>258</v>
      </c>
      <c r="D141" s="63">
        <v>3363</v>
      </c>
    </row>
    <row r="142" spans="1:4" x14ac:dyDescent="0.35">
      <c r="A142" s="63">
        <v>103447</v>
      </c>
      <c r="B142" s="63" t="s">
        <v>259</v>
      </c>
      <c r="C142" s="64" t="s">
        <v>260</v>
      </c>
      <c r="D142" s="63">
        <v>3355</v>
      </c>
    </row>
    <row r="143" spans="1:4" x14ac:dyDescent="0.35">
      <c r="A143" s="63">
        <v>103458</v>
      </c>
      <c r="B143" s="63" t="s">
        <v>261</v>
      </c>
      <c r="C143" s="64" t="s">
        <v>262</v>
      </c>
      <c r="D143" s="63">
        <v>3367</v>
      </c>
    </row>
    <row r="144" spans="1:4" x14ac:dyDescent="0.35">
      <c r="A144" s="63">
        <v>103401</v>
      </c>
      <c r="B144" s="63" t="s">
        <v>263</v>
      </c>
      <c r="C144" s="64" t="s">
        <v>264</v>
      </c>
      <c r="D144" s="63">
        <v>3010</v>
      </c>
    </row>
    <row r="145" spans="1:4" x14ac:dyDescent="0.35">
      <c r="A145" s="63">
        <v>103534</v>
      </c>
      <c r="B145" s="63" t="s">
        <v>265</v>
      </c>
      <c r="C145" s="64" t="s">
        <v>266</v>
      </c>
      <c r="D145" s="63">
        <v>4625</v>
      </c>
    </row>
    <row r="146" spans="1:4" x14ac:dyDescent="0.35">
      <c r="A146" s="63">
        <v>103463</v>
      </c>
      <c r="B146" s="63" t="s">
        <v>267</v>
      </c>
      <c r="C146" s="64" t="s">
        <v>268</v>
      </c>
      <c r="D146" s="63">
        <v>3377</v>
      </c>
    </row>
    <row r="147" spans="1:4" x14ac:dyDescent="0.35">
      <c r="A147" s="63">
        <v>103459</v>
      </c>
      <c r="B147" s="63" t="s">
        <v>269</v>
      </c>
      <c r="C147" s="64" t="s">
        <v>270</v>
      </c>
      <c r="D147" s="63">
        <v>3371</v>
      </c>
    </row>
    <row r="148" spans="1:4" x14ac:dyDescent="0.35">
      <c r="A148" s="63">
        <v>103416</v>
      </c>
      <c r="B148" s="63" t="s">
        <v>271</v>
      </c>
      <c r="C148" s="64" t="s">
        <v>272</v>
      </c>
      <c r="D148" s="63">
        <v>3307</v>
      </c>
    </row>
    <row r="149" spans="1:4" x14ac:dyDescent="0.35">
      <c r="A149" s="63">
        <v>103453</v>
      </c>
      <c r="B149" s="63" t="s">
        <v>273</v>
      </c>
      <c r="C149" s="64" t="s">
        <v>274</v>
      </c>
      <c r="D149" s="63">
        <v>3361</v>
      </c>
    </row>
    <row r="150" spans="1:4" x14ac:dyDescent="0.35">
      <c r="A150" s="63">
        <v>103467</v>
      </c>
      <c r="B150" s="63" t="s">
        <v>381</v>
      </c>
      <c r="C150" s="64" t="s">
        <v>382</v>
      </c>
      <c r="D150" s="63">
        <v>3382</v>
      </c>
    </row>
    <row r="151" spans="1:4" x14ac:dyDescent="0.35">
      <c r="A151" s="63">
        <v>103438</v>
      </c>
      <c r="B151" s="63" t="s">
        <v>275</v>
      </c>
      <c r="C151" s="64" t="s">
        <v>276</v>
      </c>
      <c r="D151" s="63">
        <v>3344</v>
      </c>
    </row>
    <row r="152" spans="1:4" x14ac:dyDescent="0.35">
      <c r="A152" s="63">
        <v>103410</v>
      </c>
      <c r="B152" s="63" t="s">
        <v>277</v>
      </c>
      <c r="C152" s="64" t="s">
        <v>278</v>
      </c>
      <c r="D152" s="63">
        <v>3025</v>
      </c>
    </row>
    <row r="153" spans="1:4" x14ac:dyDescent="0.35">
      <c r="A153" s="63">
        <v>103404</v>
      </c>
      <c r="B153" s="63" t="s">
        <v>279</v>
      </c>
      <c r="C153" s="64" t="s">
        <v>280</v>
      </c>
      <c r="D153" s="63">
        <v>3016</v>
      </c>
    </row>
    <row r="154" spans="1:4" x14ac:dyDescent="0.35">
      <c r="A154" s="63">
        <v>103439</v>
      </c>
      <c r="B154" s="63" t="s">
        <v>383</v>
      </c>
      <c r="C154" s="64" t="s">
        <v>384</v>
      </c>
      <c r="D154" s="63">
        <v>3346</v>
      </c>
    </row>
    <row r="155" spans="1:4" x14ac:dyDescent="0.35">
      <c r="A155" s="63">
        <v>103531</v>
      </c>
      <c r="B155" s="63" t="s">
        <v>281</v>
      </c>
      <c r="C155" s="64" t="s">
        <v>282</v>
      </c>
      <c r="D155" s="63">
        <v>4606</v>
      </c>
    </row>
    <row r="156" spans="1:4" x14ac:dyDescent="0.35">
      <c r="A156" s="63">
        <v>134476</v>
      </c>
      <c r="B156" s="63" t="s">
        <v>283</v>
      </c>
      <c r="C156" s="64" t="s">
        <v>284</v>
      </c>
      <c r="D156" s="63">
        <v>3428</v>
      </c>
    </row>
    <row r="157" spans="1:4" x14ac:dyDescent="0.35">
      <c r="A157" s="63">
        <v>103406</v>
      </c>
      <c r="B157" s="63" t="s">
        <v>285</v>
      </c>
      <c r="C157" s="64" t="s">
        <v>286</v>
      </c>
      <c r="D157" s="63">
        <v>3019</v>
      </c>
    </row>
    <row r="158" spans="1:4" x14ac:dyDescent="0.35">
      <c r="A158" s="63">
        <v>103124</v>
      </c>
      <c r="B158" s="63" t="s">
        <v>385</v>
      </c>
      <c r="C158" s="64" t="s">
        <v>386</v>
      </c>
      <c r="D158" s="63">
        <v>1009</v>
      </c>
    </row>
    <row r="159" spans="1:4" x14ac:dyDescent="0.35">
      <c r="A159" s="63">
        <v>103257</v>
      </c>
      <c r="B159" s="63" t="s">
        <v>287</v>
      </c>
      <c r="C159" s="64" t="s">
        <v>288</v>
      </c>
      <c r="D159" s="63">
        <v>2178</v>
      </c>
    </row>
    <row r="160" spans="1:4" x14ac:dyDescent="0.35">
      <c r="A160" s="63">
        <v>103262</v>
      </c>
      <c r="B160" s="63" t="s">
        <v>289</v>
      </c>
      <c r="C160" s="64" t="s">
        <v>290</v>
      </c>
      <c r="D160" s="63">
        <v>2184</v>
      </c>
    </row>
    <row r="161" spans="1:4" x14ac:dyDescent="0.35">
      <c r="A161" s="63">
        <v>103266</v>
      </c>
      <c r="B161" s="63" t="s">
        <v>291</v>
      </c>
      <c r="C161" s="64" t="s">
        <v>292</v>
      </c>
      <c r="D161" s="63">
        <v>2190</v>
      </c>
    </row>
    <row r="162" spans="1:4" x14ac:dyDescent="0.35">
      <c r="A162" s="63">
        <v>103615</v>
      </c>
      <c r="B162" s="63" t="s">
        <v>293</v>
      </c>
      <c r="C162" s="64" t="s">
        <v>294</v>
      </c>
      <c r="D162" s="63">
        <v>7035</v>
      </c>
    </row>
    <row r="163" spans="1:4" x14ac:dyDescent="0.35">
      <c r="A163" s="63">
        <v>103622</v>
      </c>
      <c r="B163" s="63" t="s">
        <v>295</v>
      </c>
      <c r="C163" s="64" t="s">
        <v>296</v>
      </c>
      <c r="D163" s="63">
        <v>7045</v>
      </c>
    </row>
    <row r="164" spans="1:4" x14ac:dyDescent="0.35">
      <c r="A164" s="63">
        <v>103268</v>
      </c>
      <c r="B164" s="63" t="s">
        <v>297</v>
      </c>
      <c r="C164" s="64" t="s">
        <v>298</v>
      </c>
      <c r="D164" s="63">
        <v>2192</v>
      </c>
    </row>
    <row r="165" spans="1:4" x14ac:dyDescent="0.35">
      <c r="A165" s="63">
        <v>103605</v>
      </c>
      <c r="B165" s="63" t="s">
        <v>299</v>
      </c>
      <c r="C165" s="64" t="s">
        <v>300</v>
      </c>
      <c r="D165" s="63">
        <v>7014</v>
      </c>
    </row>
    <row r="166" spans="1:4" x14ac:dyDescent="0.35">
      <c r="A166" s="63">
        <v>103601</v>
      </c>
      <c r="B166" s="63" t="s">
        <v>301</v>
      </c>
      <c r="C166" s="64" t="s">
        <v>302</v>
      </c>
      <c r="D166" s="63">
        <v>7009</v>
      </c>
    </row>
    <row r="167" spans="1:4" x14ac:dyDescent="0.35">
      <c r="A167" s="63">
        <v>103544</v>
      </c>
      <c r="B167" s="63" t="s">
        <v>303</v>
      </c>
      <c r="C167" s="64" t="s">
        <v>304</v>
      </c>
      <c r="D167" s="63">
        <v>5203</v>
      </c>
    </row>
    <row r="168" spans="1:4" x14ac:dyDescent="0.35">
      <c r="A168" s="63">
        <v>103543</v>
      </c>
      <c r="B168" s="63" t="s">
        <v>305</v>
      </c>
      <c r="C168" s="64" t="s">
        <v>306</v>
      </c>
      <c r="D168" s="63">
        <v>5202</v>
      </c>
    </row>
    <row r="169" spans="1:4" x14ac:dyDescent="0.35">
      <c r="A169" s="63">
        <v>103217</v>
      </c>
      <c r="B169" s="63" t="s">
        <v>307</v>
      </c>
      <c r="C169" s="64" t="s">
        <v>308</v>
      </c>
      <c r="D169" s="63">
        <v>2108</v>
      </c>
    </row>
    <row r="170" spans="1:4" x14ac:dyDescent="0.35">
      <c r="A170" s="63">
        <v>103132</v>
      </c>
      <c r="B170" s="63" t="s">
        <v>387</v>
      </c>
      <c r="C170" s="64" t="s">
        <v>388</v>
      </c>
      <c r="D170" s="63">
        <v>1019</v>
      </c>
    </row>
    <row r="171" spans="1:4" x14ac:dyDescent="0.35">
      <c r="A171" s="63">
        <v>103326</v>
      </c>
      <c r="B171" s="63" t="s">
        <v>309</v>
      </c>
      <c r="C171" s="64" t="s">
        <v>310</v>
      </c>
      <c r="D171" s="63">
        <v>2306</v>
      </c>
    </row>
    <row r="172" spans="1:4" x14ac:dyDescent="0.35">
      <c r="A172" s="63">
        <v>103328</v>
      </c>
      <c r="B172" s="63" t="s">
        <v>311</v>
      </c>
      <c r="C172" s="64" t="s">
        <v>312</v>
      </c>
      <c r="D172" s="63">
        <v>2308</v>
      </c>
    </row>
    <row r="173" spans="1:4" x14ac:dyDescent="0.35">
      <c r="A173" s="63">
        <v>103295</v>
      </c>
      <c r="B173" s="63" t="s">
        <v>313</v>
      </c>
      <c r="C173" s="64" t="s">
        <v>314</v>
      </c>
      <c r="D173" s="63">
        <v>2245</v>
      </c>
    </row>
    <row r="174" spans="1:4" x14ac:dyDescent="0.35">
      <c r="A174" s="63">
        <v>103133</v>
      </c>
      <c r="B174" s="63" t="s">
        <v>389</v>
      </c>
      <c r="C174" s="64" t="s">
        <v>390</v>
      </c>
      <c r="D174" s="63">
        <v>1020</v>
      </c>
    </row>
    <row r="175" spans="1:4" x14ac:dyDescent="0.35">
      <c r="A175" s="63">
        <v>103127</v>
      </c>
      <c r="B175" s="63" t="s">
        <v>315</v>
      </c>
      <c r="C175" s="64" t="s">
        <v>316</v>
      </c>
      <c r="D175" s="63">
        <v>1014</v>
      </c>
    </row>
    <row r="176" spans="1:4" x14ac:dyDescent="0.35">
      <c r="A176" s="63">
        <v>134279</v>
      </c>
      <c r="B176" s="63" t="s">
        <v>391</v>
      </c>
      <c r="C176" s="64" t="s">
        <v>392</v>
      </c>
      <c r="D176" s="63">
        <v>2019</v>
      </c>
    </row>
    <row r="177" spans="1:4" x14ac:dyDescent="0.35">
      <c r="A177" s="63">
        <v>134099</v>
      </c>
      <c r="B177" s="63" t="s">
        <v>317</v>
      </c>
      <c r="C177" s="64" t="s">
        <v>318</v>
      </c>
      <c r="D177" s="63">
        <v>2011</v>
      </c>
    </row>
    <row r="178" spans="1:4" x14ac:dyDescent="0.35">
      <c r="A178" s="63">
        <v>103501</v>
      </c>
      <c r="B178" s="63" t="s">
        <v>319</v>
      </c>
      <c r="C178" s="64" t="s">
        <v>320</v>
      </c>
      <c r="D178" s="63">
        <v>4193</v>
      </c>
    </row>
    <row r="179" spans="1:4" x14ac:dyDescent="0.35">
      <c r="A179" s="63">
        <v>132007</v>
      </c>
      <c r="B179" s="63" t="s">
        <v>321</v>
      </c>
      <c r="C179" s="64" t="s">
        <v>322</v>
      </c>
      <c r="D179" s="63">
        <v>2478</v>
      </c>
    </row>
    <row r="180" spans="1:4" x14ac:dyDescent="0.35">
      <c r="A180" s="63">
        <v>103317</v>
      </c>
      <c r="B180" s="63" t="s">
        <v>323</v>
      </c>
      <c r="C180" s="64" t="s">
        <v>324</v>
      </c>
      <c r="D180" s="63">
        <v>2293</v>
      </c>
    </row>
    <row r="181" spans="1:4" x14ac:dyDescent="0.35">
      <c r="A181" s="63">
        <v>103372</v>
      </c>
      <c r="B181" s="63" t="s">
        <v>393</v>
      </c>
      <c r="C181" s="64" t="s">
        <v>394</v>
      </c>
      <c r="D181" s="63">
        <v>2445</v>
      </c>
    </row>
    <row r="182" spans="1:4" x14ac:dyDescent="0.35">
      <c r="A182" s="63">
        <v>103310</v>
      </c>
      <c r="B182" s="63" t="s">
        <v>325</v>
      </c>
      <c r="C182" s="64" t="s">
        <v>326</v>
      </c>
      <c r="D182" s="63">
        <v>2278</v>
      </c>
    </row>
    <row r="183" spans="1:4" x14ac:dyDescent="0.35">
      <c r="A183" s="63">
        <v>103337</v>
      </c>
      <c r="B183" s="63" t="s">
        <v>327</v>
      </c>
      <c r="C183" s="64" t="s">
        <v>328</v>
      </c>
      <c r="D183" s="63">
        <v>2317</v>
      </c>
    </row>
    <row r="184" spans="1:4" x14ac:dyDescent="0.35">
      <c r="A184" s="63">
        <v>103279</v>
      </c>
      <c r="B184" s="63" t="s">
        <v>329</v>
      </c>
      <c r="C184" s="64" t="s">
        <v>330</v>
      </c>
      <c r="D184" s="63">
        <v>2225</v>
      </c>
    </row>
    <row r="185" spans="1:4" x14ac:dyDescent="0.35">
      <c r="A185" s="63">
        <v>103349</v>
      </c>
      <c r="B185" s="63" t="s">
        <v>331</v>
      </c>
      <c r="C185" s="64" t="s">
        <v>332</v>
      </c>
      <c r="D185" s="63">
        <v>2412</v>
      </c>
    </row>
    <row r="186" spans="1:4" x14ac:dyDescent="0.35">
      <c r="A186" s="63">
        <v>133996</v>
      </c>
      <c r="B186" s="63" t="s">
        <v>333</v>
      </c>
      <c r="C186" s="64" t="s">
        <v>334</v>
      </c>
      <c r="D186" s="63">
        <v>3421</v>
      </c>
    </row>
    <row r="187" spans="1:4" x14ac:dyDescent="0.35">
      <c r="A187" s="63">
        <v>103281</v>
      </c>
      <c r="B187" s="63" t="s">
        <v>335</v>
      </c>
      <c r="C187" s="64" t="s">
        <v>336</v>
      </c>
      <c r="D187" s="63">
        <v>2227</v>
      </c>
    </row>
    <row r="188" spans="1:4" x14ac:dyDescent="0.35">
      <c r="A188" s="63">
        <v>103284</v>
      </c>
      <c r="B188" s="63" t="s">
        <v>337</v>
      </c>
      <c r="C188" s="64" t="s">
        <v>338</v>
      </c>
      <c r="D188" s="63">
        <v>2231</v>
      </c>
    </row>
  </sheetData>
  <autoFilter ref="A2:E2" xr:uid="{BAAA69F4-0679-463B-9E1B-0DCD8E6A7B93}">
    <sortState xmlns:xlrd2="http://schemas.microsoft.com/office/spreadsheetml/2017/richdata2" ref="A3:E188">
      <sortCondition ref="C2"/>
    </sortState>
  </autoFilter>
  <conditionalFormatting sqref="A2:C3 D2:D188 A4:B188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e9011b-86f1-4b85-8468-bde8c49fc6b6">
      <Terms xmlns="http://schemas.microsoft.com/office/infopath/2007/PartnerControls"/>
    </lcf76f155ced4ddcb4097134ff3c332f>
    <TaxCatchAll xmlns="db86872e-852c-4ba3-99d1-10e4e076724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8E088D61435D429F53A8D9D38B3C75" ma:contentTypeVersion="16" ma:contentTypeDescription="Create a new document." ma:contentTypeScope="" ma:versionID="d051f25b37c5f98882f7a49a1b763792">
  <xsd:schema xmlns:xsd="http://www.w3.org/2001/XMLSchema" xmlns:xs="http://www.w3.org/2001/XMLSchema" xmlns:p="http://schemas.microsoft.com/office/2006/metadata/properties" xmlns:ns2="1ce9011b-86f1-4b85-8468-bde8c49fc6b6" xmlns:ns3="db86872e-852c-4ba3-99d1-10e4e0767240" targetNamespace="http://schemas.microsoft.com/office/2006/metadata/properties" ma:root="true" ma:fieldsID="da688b352a2041fa20d9e68dc7297162" ns2:_="" ns3:_="">
    <xsd:import namespace="1ce9011b-86f1-4b85-8468-bde8c49fc6b6"/>
    <xsd:import namespace="db86872e-852c-4ba3-99d1-10e4e0767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9011b-86f1-4b85-8468-bde8c49fc6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7eb6393-bae5-439c-9df7-ed1047f922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6872e-852c-4ba3-99d1-10e4e0767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70b6b83-76f1-4f83-84ac-1b0750170f81}" ma:internalName="TaxCatchAll" ma:showField="CatchAllData" ma:web="db86872e-852c-4ba3-99d1-10e4e07672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F48B5A-C1C2-48F2-8CD0-65CE6A0BD8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B6DDDC-736B-4E09-BB52-6989786D789B}">
  <ds:schemaRefs>
    <ds:schemaRef ds:uri="http://schemas.microsoft.com/office/2006/metadata/properties"/>
    <ds:schemaRef ds:uri="http://schemas.microsoft.com/office/infopath/2007/PartnerControls"/>
    <ds:schemaRef ds:uri="1ce9011b-86f1-4b85-8468-bde8c49fc6b6"/>
    <ds:schemaRef ds:uri="db86872e-852c-4ba3-99d1-10e4e0767240"/>
  </ds:schemaRefs>
</ds:datastoreItem>
</file>

<file path=customXml/itemProps3.xml><?xml version="1.0" encoding="utf-8"?>
<ds:datastoreItem xmlns:ds="http://schemas.openxmlformats.org/officeDocument/2006/customXml" ds:itemID="{15EF3321-6A1D-4AA7-8B74-1DB747F4AC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9011b-86f1-4b85-8468-bde8c49fc6b6"/>
    <ds:schemaRef ds:uri="db86872e-852c-4ba3-99d1-10e4e0767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Bank Reconciliation 31March2026</vt:lpstr>
      <vt:lpstr>Bank Rec</vt:lpstr>
      <vt:lpstr>Cash Advances</vt:lpstr>
      <vt:lpstr>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Schools 2025-26 Bank Reconciliation Template</dc:title>
  <dc:creator>Cameron Birkett</dc:creator>
  <cp:lastModifiedBy>Dee Hill</cp:lastModifiedBy>
  <dcterms:created xsi:type="dcterms:W3CDTF">2015-06-05T18:17:20Z</dcterms:created>
  <dcterms:modified xsi:type="dcterms:W3CDTF">2026-02-24T15:59:51Z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0x010100718E088D61435D429F53A8D9D38B3C75</vt:lpwstr>
  </property>
  <property fmtid="{D5CDD505-2E9C-101B-9397-08002B2CF9AE}" pid="3" name="MSIP_Label_a17471b1-27ab-4640-9264-e69a67407ca3_Enabled">
    <vt:lpwstr>true</vt:lpwstr>
  </property>
  <property fmtid="{D5CDD505-2E9C-101B-9397-08002B2CF9AE}" pid="4" name="MSIP_Label_a17471b1-27ab-4640-9264-e69a67407ca3_SetDate">
    <vt:lpwstr>2026-01-27T16:07:06Z</vt:lpwstr>
  </property>
  <property fmtid="{D5CDD505-2E9C-101B-9397-08002B2CF9AE}" pid="5" name="MSIP_Label_a17471b1-27ab-4640-9264-e69a67407ca3_Method">
    <vt:lpwstr>Standard</vt:lpwstr>
  </property>
  <property fmtid="{D5CDD505-2E9C-101B-9397-08002B2CF9AE}" pid="6" name="MSIP_Label_a17471b1-27ab-4640-9264-e69a67407ca3_Name">
    <vt:lpwstr>BCC - OFFICIAL</vt:lpwstr>
  </property>
  <property fmtid="{D5CDD505-2E9C-101B-9397-08002B2CF9AE}" pid="7" name="MSIP_Label_a17471b1-27ab-4640-9264-e69a67407ca3_SiteId">
    <vt:lpwstr>699ace67-d2e4-4bcd-b303-d2bbe2b9bbf1</vt:lpwstr>
  </property>
  <property fmtid="{D5CDD505-2E9C-101B-9397-08002B2CF9AE}" pid="8" name="MSIP_Label_a17471b1-27ab-4640-9264-e69a67407ca3_ActionId">
    <vt:lpwstr>bb50b108-f3ff-4dc1-91de-fbc2ef1bce55</vt:lpwstr>
  </property>
  <property fmtid="{D5CDD505-2E9C-101B-9397-08002B2CF9AE}" pid="9" name="MSIP_Label_a17471b1-27ab-4640-9264-e69a67407ca3_ContentBits">
    <vt:lpwstr>2</vt:lpwstr>
  </property>
  <property fmtid="{D5CDD505-2E9C-101B-9397-08002B2CF9AE}" pid="10" name="MSIP_Label_a17471b1-27ab-4640-9264-e69a67407ca3_Tag">
    <vt:lpwstr>10, 3, 0, 1</vt:lpwstr>
  </property>
  <property fmtid="{D5CDD505-2E9C-101B-9397-08002B2CF9AE}" pid="11" name="MediaServiceImageTags">
    <vt:lpwstr/>
  </property>
  <property fmtid="{D5CDD505-2E9C-101B-9397-08002B2CF9AE}" pid="12" name="CloudStatistics_StoryID">
    <vt:lpwstr>53784017-14b7-4351-a7a5-e219e5ad251e</vt:lpwstr>
  </property>
  <property fmtid="{D5CDD505-2E9C-101B-9397-08002B2CF9AE}" pid="13" name="SV_QUERY_LIST_4F35BF76-6C0D-4D9B-82B2-816C12CF3733">
    <vt:lpwstr>empty_477D106A-C0D6-4607-AEBD-E2C9D60EA279</vt:lpwstr>
  </property>
  <property fmtid="{D5CDD505-2E9C-101B-9397-08002B2CF9AE}" pid="14" name="SV_HIDDEN_GRID_QUERY_LIST_4F35BF76-6C0D-4D9B-82B2-816C12CF3733">
    <vt:lpwstr>empty_477D106A-C0D6-4607-AEBD-E2C9D60EA279</vt:lpwstr>
  </property>
</Properties>
</file>