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9090" tabRatio="939" activeTab="5"/>
  </bookViews>
  <sheets>
    <sheet name="Inside Front" sheetId="1" r:id="rId1"/>
    <sheet name="5" sheetId="2" r:id="rId2"/>
    <sheet name="6" sheetId="3" r:id="rId3"/>
    <sheet name="7" sheetId="4" r:id="rId4"/>
    <sheet name="8" sheetId="5" r:id="rId5"/>
    <sheet name="9-10" sheetId="6" r:id="rId6"/>
    <sheet name="11-12" sheetId="7" r:id="rId7"/>
    <sheet name="13" sheetId="8" r:id="rId8"/>
    <sheet name="14" sheetId="9" r:id="rId9"/>
    <sheet name="15" sheetId="10" r:id="rId10"/>
    <sheet name="16 AC" sheetId="11" r:id="rId11"/>
    <sheet name="17-18 AC" sheetId="12" r:id="rId12"/>
    <sheet name="19 cypf" sheetId="13" r:id="rId13"/>
    <sheet name="20-23 cypf" sheetId="14" r:id="rId14"/>
    <sheet name="24 CR Obj" sheetId="15" r:id="rId15"/>
    <sheet name="25-26 CR Subj" sheetId="16" r:id="rId16"/>
    <sheet name="27 D&amp;C obj" sheetId="17" r:id="rId17"/>
    <sheet name="28-29 D&amp;C subj" sheetId="18" r:id="rId18"/>
    <sheet name="30 LS" sheetId="19" r:id="rId19"/>
    <sheet name="31-32 LS" sheetId="20" r:id="rId20"/>
    <sheet name="33 Districts" sheetId="21" r:id="rId21"/>
    <sheet name="34-35 Districts" sheetId="22" r:id="rId22"/>
    <sheet name="36 Districts Services" sheetId="23" r:id="rId23"/>
    <sheet name="37-38 Districts Services" sheetId="24" r:id="rId24"/>
  </sheets>
  <externalReferences>
    <externalReference r:id="rId27"/>
  </externalReferences>
  <definedNames>
    <definedName name="CENTERED">#REF!</definedName>
    <definedName name="CHECKCENTERED">#REF!</definedName>
    <definedName name="CHECKENTRIES">#REF!</definedName>
    <definedName name="CHOICERANGE">#REF!</definedName>
    <definedName name="CHOOSESLIDE">#REF!</definedName>
    <definedName name="CHOOSETEXT">#REF!</definedName>
    <definedName name="ENDAREA">#REF!</definedName>
    <definedName name="EXIT">#REF!</definedName>
    <definedName name="ORIENTATION">#REF!</definedName>
    <definedName name="_xlnm.Print_Area" localSheetId="6">'11-12'!$A$1:$H$129</definedName>
    <definedName name="_xlnm.Print_Area" localSheetId="7">'13'!$A$1:$G$66</definedName>
    <definedName name="_xlnm.Print_Area" localSheetId="8">'14'!$A$1:$H$20</definedName>
    <definedName name="_xlnm.Print_Area" localSheetId="9">'15'!$A$1:$I$21</definedName>
    <definedName name="_xlnm.Print_Area" localSheetId="11">'17-18 AC'!$A$1:$R$54</definedName>
    <definedName name="_xlnm.Print_Area" localSheetId="12">'19 cypf'!$A$1:$F$57</definedName>
    <definedName name="_xlnm.Print_Area" localSheetId="13">'20-23 cypf'!$A$1:$R$144</definedName>
    <definedName name="_xlnm.Print_Area" localSheetId="14">'24 CR Obj'!$A$1:$E$46</definedName>
    <definedName name="_xlnm.Print_Area" localSheetId="15">'25-26 CR Subj'!$A$1:$T$90</definedName>
    <definedName name="_xlnm.Print_Area" localSheetId="16">'27 D&amp;C obj'!$A$1:$D$19</definedName>
    <definedName name="_xlnm.Print_Area" localSheetId="17">'28-29 D&amp;C subj'!$A$1:$R$46</definedName>
    <definedName name="_xlnm.Print_Area" localSheetId="18">'30 LS'!$A$1:$C$28</definedName>
    <definedName name="_xlnm.Print_Area" localSheetId="19">'31-32 LS'!$A$1:$R$68</definedName>
    <definedName name="_xlnm.Print_Area" localSheetId="21">'34-35 Districts'!$A$1:$R$54</definedName>
    <definedName name="_xlnm.Print_Area" localSheetId="23">'37-38 Districts Services'!$A$1:$R$84</definedName>
    <definedName name="_xlnm.Print_Area" localSheetId="1">'5'!$A$1:$F$45</definedName>
    <definedName name="_xlnm.Print_Area" localSheetId="2">'6'!$A$1:$F$45</definedName>
    <definedName name="_xlnm.Print_Area" localSheetId="3">'7'!$A$1:$F$48</definedName>
    <definedName name="_xlnm.Print_Area" localSheetId="4">'8'!$A$1:$L$47</definedName>
    <definedName name="_xlnm.Print_Area" localSheetId="5">'9-10'!$A$1:$R$42</definedName>
    <definedName name="_xlnm.Print_Area" localSheetId="0">'Inside Front'!$A$1:$D$28</definedName>
    <definedName name="PRINTALL">#REF!</definedName>
    <definedName name="PRINTONE">#REF!</definedName>
    <definedName name="PRINTSLIDES">#REF!</definedName>
    <definedName name="PRINTSOME">#REF!</definedName>
    <definedName name="PTABLE">#REF!</definedName>
    <definedName name="SIZE">#REF!</definedName>
    <definedName name="STARTAREA">#REF!</definedName>
    <definedName name="SUBPRINT">#REF!</definedName>
    <definedName name="SWOPSTARTEND">#REF!</definedName>
    <definedName name="THISAREA">#REF!</definedName>
    <definedName name="WHAT">#REF!</definedName>
  </definedNames>
  <calcPr fullCalcOnLoad="1" fullPrecision="0"/>
</workbook>
</file>

<file path=xl/sharedStrings.xml><?xml version="1.0" encoding="utf-8"?>
<sst xmlns="http://schemas.openxmlformats.org/spreadsheetml/2006/main" count="1968" uniqueCount="495">
  <si>
    <t>Total</t>
  </si>
  <si>
    <t>Employees</t>
  </si>
  <si>
    <t>Premises</t>
  </si>
  <si>
    <t>Trans-</t>
  </si>
  <si>
    <t>Supplies</t>
  </si>
  <si>
    <t>Third Party</t>
  </si>
  <si>
    <t>Transfer Payments</t>
  </si>
  <si>
    <t xml:space="preserve">Support </t>
  </si>
  <si>
    <t>Capital</t>
  </si>
  <si>
    <t>GROSS</t>
  </si>
  <si>
    <t>Less:</t>
  </si>
  <si>
    <t>TOTAL</t>
  </si>
  <si>
    <t>Teachers</t>
  </si>
  <si>
    <t>Sub</t>
  </si>
  <si>
    <t>Other</t>
  </si>
  <si>
    <t>port</t>
  </si>
  <si>
    <t>&amp;</t>
  </si>
  <si>
    <t>Payments</t>
  </si>
  <si>
    <t>Major</t>
  </si>
  <si>
    <t>Services</t>
  </si>
  <si>
    <t>Charges</t>
  </si>
  <si>
    <t>EXPEN</t>
  </si>
  <si>
    <t>Rechar-</t>
  </si>
  <si>
    <t>AFTER</t>
  </si>
  <si>
    <t>and</t>
  </si>
  <si>
    <t>Emps</t>
  </si>
  <si>
    <t>Grants</t>
  </si>
  <si>
    <t>geable</t>
  </si>
  <si>
    <t>RECH-</t>
  </si>
  <si>
    <t>Pay</t>
  </si>
  <si>
    <t>Expenses</t>
  </si>
  <si>
    <t xml:space="preserve">to Vol </t>
  </si>
  <si>
    <t>Expen</t>
  </si>
  <si>
    <t>ARGES</t>
  </si>
  <si>
    <t>Awards</t>
  </si>
  <si>
    <t>Orgs</t>
  </si>
  <si>
    <t>£'000</t>
  </si>
  <si>
    <t>Sales</t>
  </si>
  <si>
    <t>Fees</t>
  </si>
  <si>
    <t>Rents</t>
  </si>
  <si>
    <t>Rech-</t>
  </si>
  <si>
    <t>arges</t>
  </si>
  <si>
    <t>IN-</t>
  </si>
  <si>
    <t>income</t>
  </si>
  <si>
    <t>Reim-</t>
  </si>
  <si>
    <t>within</t>
  </si>
  <si>
    <t>COME</t>
  </si>
  <si>
    <t>from</t>
  </si>
  <si>
    <t>bursemts</t>
  </si>
  <si>
    <t>&amp; to</t>
  </si>
  <si>
    <t>other</t>
  </si>
  <si>
    <t>Contribs</t>
  </si>
  <si>
    <t>services</t>
  </si>
  <si>
    <t>School Crossing Patrols</t>
  </si>
  <si>
    <t xml:space="preserve">TOTAL </t>
  </si>
  <si>
    <t>Refuse Collection</t>
  </si>
  <si>
    <t>Markets</t>
  </si>
  <si>
    <t>Page</t>
  </si>
  <si>
    <t>Revenue Expenditure</t>
  </si>
  <si>
    <t>Summary - Gross Expenditure</t>
  </si>
  <si>
    <t>Summary - Gross Income</t>
  </si>
  <si>
    <t>Summary - Net Expenditure</t>
  </si>
  <si>
    <t>Council Tax</t>
  </si>
  <si>
    <t>Employee Numbers</t>
  </si>
  <si>
    <t>Budget</t>
  </si>
  <si>
    <t>Contingencies</t>
  </si>
  <si>
    <t>Total Gross Expenditure</t>
  </si>
  <si>
    <t>Total Gross Income</t>
  </si>
  <si>
    <t>Lecturers</t>
  </si>
  <si>
    <t>Full-</t>
  </si>
  <si>
    <t>Part-</t>
  </si>
  <si>
    <t>time</t>
  </si>
  <si>
    <t xml:space="preserve">Total </t>
  </si>
  <si>
    <t>Parks and Nature Conservation</t>
  </si>
  <si>
    <t>Capital Expenditure</t>
  </si>
  <si>
    <t>Glossary</t>
  </si>
  <si>
    <t>Total Expenditure on Services</t>
  </si>
  <si>
    <t>Service Strategy</t>
  </si>
  <si>
    <t>Adults with a Physical Disability</t>
  </si>
  <si>
    <t>Adults with Mental Health Needs</t>
  </si>
  <si>
    <t>Other Adult Services</t>
  </si>
  <si>
    <t>Government Grant Income</t>
  </si>
  <si>
    <t>Car Parking (Local)</t>
  </si>
  <si>
    <t>Community Libraries</t>
  </si>
  <si>
    <t>Ward Support Officers</t>
  </si>
  <si>
    <t>Community Development</t>
  </si>
  <si>
    <t>Neighbourhood Advice</t>
  </si>
  <si>
    <t>Community Arts</t>
  </si>
  <si>
    <t>Children's Play Services</t>
  </si>
  <si>
    <t>Older People's Services</t>
  </si>
  <si>
    <t>Children, Young People &amp; Families</t>
  </si>
  <si>
    <t>Adults &amp; Communities</t>
  </si>
  <si>
    <t>Children, Young People and Families</t>
  </si>
  <si>
    <t>Children, Young People &amp; Families - Net Expenditure</t>
  </si>
  <si>
    <t>Adults &amp; Communities - Net Expenditure</t>
  </si>
  <si>
    <t>Revenue Budget - Gross Expenditure</t>
  </si>
  <si>
    <t>Revenue Budget - Net Expenditure</t>
  </si>
  <si>
    <t>Total Net Expenditure on Services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</si>
  <si>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</si>
  <si>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</si>
  <si>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</si>
  <si>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</si>
  <si>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</si>
  <si>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</si>
  <si>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</si>
  <si>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</si>
  <si>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</si>
  <si>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</si>
  <si>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Service</t>
  </si>
  <si>
    <t>Employees - head count</t>
  </si>
  <si>
    <t>Your City Your Birmingham</t>
  </si>
  <si>
    <t>Contents</t>
  </si>
  <si>
    <t>Music Service</t>
  </si>
  <si>
    <t>NET</t>
  </si>
  <si>
    <t>SPENDING</t>
  </si>
  <si>
    <t>OF</t>
  </si>
  <si>
    <t>SERVICES</t>
  </si>
  <si>
    <t>Contribution to General Balances</t>
  </si>
  <si>
    <t>Highways</t>
  </si>
  <si>
    <t>Sport and Leisure</t>
  </si>
  <si>
    <t>Expenditure</t>
  </si>
  <si>
    <t>Income</t>
  </si>
  <si>
    <t xml:space="preserve">Summary by type of expenditure/income </t>
  </si>
  <si>
    <t>Core ICT</t>
  </si>
  <si>
    <t>Better Environment</t>
  </si>
  <si>
    <t>Transport</t>
  </si>
  <si>
    <t>Summary - type of expenditure</t>
  </si>
  <si>
    <t>Summary - type of income</t>
  </si>
  <si>
    <t>Adults &amp; Communities budgets - type of expenditure</t>
  </si>
  <si>
    <t>Adults &amp; Communities budgets - type of income</t>
  </si>
  <si>
    <t>Children, Young People &amp; Families budgets - type of expenditure</t>
  </si>
  <si>
    <t>Children, Young People &amp; Families budgets - type of income</t>
  </si>
  <si>
    <t>NJC</t>
  </si>
  <si>
    <t>Birmingham Property Services</t>
  </si>
  <si>
    <t>NJC &amp; Other</t>
  </si>
  <si>
    <t xml:space="preserve">Employees - full time equivalents </t>
  </si>
  <si>
    <t>Emergency Planning</t>
  </si>
  <si>
    <t>Customer Services</t>
  </si>
  <si>
    <t>Birmingham Audit</t>
  </si>
  <si>
    <t>Corporate Finance</t>
  </si>
  <si>
    <t>Type of</t>
  </si>
  <si>
    <t>Business Support</t>
  </si>
  <si>
    <t>Approved use of earmarked reserves</t>
  </si>
  <si>
    <t>£m</t>
  </si>
  <si>
    <t>Corporate Grants</t>
  </si>
  <si>
    <t>Total Income from Services</t>
  </si>
  <si>
    <t>Pay &amp;</t>
  </si>
  <si>
    <t>Savings</t>
  </si>
  <si>
    <t xml:space="preserve">Transfers </t>
  </si>
  <si>
    <t>Price</t>
  </si>
  <si>
    <t>Pressures &amp;</t>
  </si>
  <si>
    <t>Inflation</t>
  </si>
  <si>
    <t>Policy Choices</t>
  </si>
  <si>
    <t>Policy</t>
  </si>
  <si>
    <t>Contingency</t>
  </si>
  <si>
    <t>Capital &amp; TM</t>
  </si>
  <si>
    <t>Total Cost of Services</t>
  </si>
  <si>
    <t>Use of Corporate Reserves</t>
  </si>
  <si>
    <t>Borrowing from Corporate Reserves</t>
  </si>
  <si>
    <t>Budget and Council Objectives</t>
  </si>
  <si>
    <t>Supporting People</t>
  </si>
  <si>
    <t>2012/13</t>
  </si>
  <si>
    <t>Asset</t>
  </si>
  <si>
    <t>Base</t>
  </si>
  <si>
    <t>to / from</t>
  </si>
  <si>
    <t>Adjustments</t>
  </si>
  <si>
    <t xml:space="preserve">&amp; Capital </t>
  </si>
  <si>
    <t>Financing</t>
  </si>
  <si>
    <t>Costs</t>
  </si>
  <si>
    <t>City Council Budget</t>
  </si>
  <si>
    <t>Changes in Government Grants</t>
  </si>
  <si>
    <t>European Affairs</t>
  </si>
  <si>
    <t>Be Birmingham</t>
  </si>
  <si>
    <t>Shelforce</t>
  </si>
  <si>
    <t>Budget 2012/13</t>
  </si>
  <si>
    <t>Corporate Resources</t>
  </si>
  <si>
    <t>Development  &amp; Culture</t>
  </si>
  <si>
    <t xml:space="preserve">Local Services </t>
  </si>
  <si>
    <t>2013/14</t>
  </si>
  <si>
    <t>Adults with Learning Disabilities</t>
  </si>
  <si>
    <t>Business Transformation</t>
  </si>
  <si>
    <t>Persons No Public Funds</t>
  </si>
  <si>
    <t>Public Health</t>
  </si>
  <si>
    <t>Equality &amp; Diversity</t>
  </si>
  <si>
    <t>Corporate Strategy</t>
  </si>
  <si>
    <t>NEC/ICC/NIA</t>
  </si>
  <si>
    <t>Regulatory Services</t>
  </si>
  <si>
    <t>Sport &amp; Events</t>
  </si>
  <si>
    <t>Bereavement Services</t>
  </si>
  <si>
    <t>Community Safety</t>
  </si>
  <si>
    <t>Building Consultancy</t>
  </si>
  <si>
    <t>Culture &amp; Commission</t>
  </si>
  <si>
    <t>Catering &amp; Building</t>
  </si>
  <si>
    <t>Strategic Leadership</t>
  </si>
  <si>
    <t>Spending 2013/14</t>
  </si>
  <si>
    <t>Income 2013/14</t>
  </si>
  <si>
    <t>City Learning Centre</t>
  </si>
  <si>
    <t>Parent Partnership</t>
  </si>
  <si>
    <t>DSD - Trading</t>
  </si>
  <si>
    <t>DSD - Other</t>
  </si>
  <si>
    <t>Early Years</t>
  </si>
  <si>
    <t>Strategic Management</t>
  </si>
  <si>
    <t>Access to Education</t>
  </si>
  <si>
    <t>Complex Needs Care</t>
  </si>
  <si>
    <t>Social Work Teams</t>
  </si>
  <si>
    <t>Persons From Abroad</t>
  </si>
  <si>
    <t>Care Leavers</t>
  </si>
  <si>
    <t>Education Welfare</t>
  </si>
  <si>
    <t>External Placements</t>
  </si>
  <si>
    <t>Residential</t>
  </si>
  <si>
    <t>Fostering</t>
  </si>
  <si>
    <t>Adoption</t>
  </si>
  <si>
    <t>Contact &amp; Escort</t>
  </si>
  <si>
    <t>Connexions</t>
  </si>
  <si>
    <t>Performance &amp; Information</t>
  </si>
  <si>
    <t>Corporate Procurement</t>
  </si>
  <si>
    <t>Corporate Human Resources</t>
  </si>
  <si>
    <t>Shared Services</t>
  </si>
  <si>
    <t>Staff Seconded to Service B'ham</t>
  </si>
  <si>
    <t>Chief Executive's Office</t>
  </si>
  <si>
    <t>Transformation Management</t>
  </si>
  <si>
    <t>Strat. Director of Corporate Resources</t>
  </si>
  <si>
    <t>Legal &amp; Democratic Services</t>
  </si>
  <si>
    <t>Charities &amp; Trusts - Support</t>
  </si>
  <si>
    <t>Revenues &amp; Benefits Service</t>
  </si>
  <si>
    <t>Revenues &amp; Benefits  Service</t>
  </si>
  <si>
    <t>Corporate Resources - Net Expenditure</t>
  </si>
  <si>
    <t>Corporate Resources budgets - type of expenditure</t>
  </si>
  <si>
    <t>Corporate Resources budgets - type of income</t>
  </si>
  <si>
    <t>Development and Culture - Net Expenditure</t>
  </si>
  <si>
    <t>Development and Culture budgets - type of expenditure</t>
  </si>
  <si>
    <t>Development and Culture budgets - type of income</t>
  </si>
  <si>
    <t>Development Management</t>
  </si>
  <si>
    <t>Planning &amp; Regeneration</t>
  </si>
  <si>
    <t>Sustainable Transport Partnership</t>
  </si>
  <si>
    <t>Events, Housing Strategy etc</t>
  </si>
  <si>
    <t>Events. Housing Strategy etc</t>
  </si>
  <si>
    <t>Local Services - Net Expenditure</t>
  </si>
  <si>
    <t>Local Services budgets - type of expenditure</t>
  </si>
  <si>
    <t>Local Services budgets - type of income</t>
  </si>
  <si>
    <t>Districts</t>
  </si>
  <si>
    <t>Fleet and Waste Management</t>
  </si>
  <si>
    <t>Strategic Library Service</t>
  </si>
  <si>
    <t>Performance Management &amp; Review</t>
  </si>
  <si>
    <t>Strategic Housing Service</t>
  </si>
  <si>
    <t>Voluntary Advice Agency</t>
  </si>
  <si>
    <t xml:space="preserve">Fleet and Waste Management </t>
  </si>
  <si>
    <t>Strategic Housing  Service</t>
  </si>
  <si>
    <t>Children, Young People &amp; Families budgets - type of expenditure (continued)</t>
  </si>
  <si>
    <t>Children, Young People &amp; Families budgets - type of income (continued)</t>
  </si>
  <si>
    <t xml:space="preserve">                                         Type of</t>
  </si>
  <si>
    <t xml:space="preserve">                                         Income</t>
  </si>
  <si>
    <t>Outdoor Learning Service</t>
  </si>
  <si>
    <t>School Settings / Improvements</t>
  </si>
  <si>
    <t xml:space="preserve">Schools Management </t>
  </si>
  <si>
    <t>Education Health Unit</t>
  </si>
  <si>
    <t>Admissions &amp; Placements</t>
  </si>
  <si>
    <t>Education Skills</t>
  </si>
  <si>
    <t>Schools Delegated Budget</t>
  </si>
  <si>
    <t>Disabled Childrens Service</t>
  </si>
  <si>
    <t>Behaviour Support Service</t>
  </si>
  <si>
    <t>Integrated Family Support</t>
  </si>
  <si>
    <t>Safeguarding &amp; Development</t>
  </si>
  <si>
    <t>Common Assessment Framework</t>
  </si>
  <si>
    <t>Rights &amp; Participation</t>
  </si>
  <si>
    <t>Youth Offending Service</t>
  </si>
  <si>
    <t>Development and Culture</t>
  </si>
  <si>
    <t>Local Services</t>
  </si>
  <si>
    <t>Directorates</t>
  </si>
  <si>
    <t>Directorate</t>
  </si>
  <si>
    <t xml:space="preserve">Local Services   </t>
  </si>
  <si>
    <t>Total Directorate Expenditure</t>
  </si>
  <si>
    <t>Total Directorate Income</t>
  </si>
  <si>
    <t>Capital Accounting and Financing Costs</t>
  </si>
  <si>
    <t>Total Directorate Net Expenditure</t>
  </si>
  <si>
    <t>Analysis of change in budget from 2012/13 to 2013/14</t>
  </si>
  <si>
    <t>Grant</t>
  </si>
  <si>
    <t>Original</t>
  </si>
  <si>
    <t>Restated</t>
  </si>
  <si>
    <t xml:space="preserve">Local Services  </t>
  </si>
  <si>
    <t>Directorate Total</t>
  </si>
  <si>
    <t>Capital Accounting &amp; Financing costs</t>
  </si>
  <si>
    <t>Reconciliation of Other Changes :</t>
  </si>
  <si>
    <t>Cost of Organisational Change</t>
  </si>
  <si>
    <t>Net Movement in Use of Reserves</t>
  </si>
  <si>
    <t>Analysis of Change in Budget from 2012/13 - 2013/14</t>
  </si>
  <si>
    <t xml:space="preserve">  - Districts</t>
  </si>
  <si>
    <t xml:space="preserve">  - Housing Revenue Account</t>
  </si>
  <si>
    <t xml:space="preserve">  - Other Local Services</t>
  </si>
  <si>
    <t>Directorate Budget Analysis:</t>
  </si>
  <si>
    <t>2014/15</t>
  </si>
  <si>
    <t>2015/16</t>
  </si>
  <si>
    <t>£'000's</t>
  </si>
  <si>
    <t>TeleHealthCare</t>
  </si>
  <si>
    <t>Personalisation, Reform &amp; Efficiency of Adult Social Care</t>
  </si>
  <si>
    <t>Replacement Vehicles</t>
  </si>
  <si>
    <t>Business Transformation - Adults</t>
  </si>
  <si>
    <t>Learning Disability Day Centres</t>
  </si>
  <si>
    <t>Other Minor Schemes</t>
  </si>
  <si>
    <t>Total Adults &amp; Communities</t>
  </si>
  <si>
    <t>Server Refresh &amp; Thin Client</t>
  </si>
  <si>
    <t>Business Transformation - Corporate</t>
  </si>
  <si>
    <t>Microsoft Exchange</t>
  </si>
  <si>
    <t>Access To Buildings</t>
  </si>
  <si>
    <t>NEC Capital Works</t>
  </si>
  <si>
    <t>NIA Refurbishment</t>
  </si>
  <si>
    <t>Corporately Held - Property Fund</t>
  </si>
  <si>
    <t>Equal Pay</t>
  </si>
  <si>
    <t>Total Corporate Resources</t>
  </si>
  <si>
    <t>Schools Capital Maintenance Works</t>
  </si>
  <si>
    <t>Additional Primary Places - Basic Need Safety Valve</t>
  </si>
  <si>
    <t>Sheldon Heath Academy - BSF Rebuild</t>
  </si>
  <si>
    <t>Business Transformation - Children's</t>
  </si>
  <si>
    <t>Total Children, Young People &amp; Families</t>
  </si>
  <si>
    <t>Non-Housing</t>
  </si>
  <si>
    <t>Fleet &amp; Waste Management</t>
  </si>
  <si>
    <t>Parks - Strategic</t>
  </si>
  <si>
    <t>Swimming Pool Facilities</t>
  </si>
  <si>
    <t>The Library of Birmingham</t>
  </si>
  <si>
    <t>Library Stock</t>
  </si>
  <si>
    <t>Libraries - Strategic</t>
  </si>
  <si>
    <t>Libraries - Community</t>
  </si>
  <si>
    <t>Lozells Community Development Initiative</t>
  </si>
  <si>
    <t>Bournville Baths Conversion</t>
  </si>
  <si>
    <t>Billesley ITC Extension</t>
  </si>
  <si>
    <t>Tame Valley Flood Risk Management</t>
  </si>
  <si>
    <t>Local Schemes - Highways Programme</t>
  </si>
  <si>
    <t>Total Non-Housing</t>
  </si>
  <si>
    <t>Local Services - Housing</t>
  </si>
  <si>
    <t>Council Housing</t>
  </si>
  <si>
    <t>Housing Improvements Programme</t>
  </si>
  <si>
    <t>Other Essential Works</t>
  </si>
  <si>
    <t>Redevelopment</t>
  </si>
  <si>
    <t>Other Programmes</t>
  </si>
  <si>
    <t>Total Council Housing</t>
  </si>
  <si>
    <t>Private Sector Housing</t>
  </si>
  <si>
    <t>Affordable Housing</t>
  </si>
  <si>
    <t>Renewal &amp; Growth</t>
  </si>
  <si>
    <t>Decent Homes</t>
  </si>
  <si>
    <t>Independent Living</t>
  </si>
  <si>
    <t>Total Private Sector Housing</t>
  </si>
  <si>
    <t>Total Local Services</t>
  </si>
  <si>
    <t>Development &amp; Culture</t>
  </si>
  <si>
    <t>Vibrant Uban Villages</t>
  </si>
  <si>
    <t>ERDF Corridors</t>
  </si>
  <si>
    <t>Eastside Joint Venture</t>
  </si>
  <si>
    <t>Eastside City Park</t>
  </si>
  <si>
    <t>Equity Fund</t>
  </si>
  <si>
    <t>Big City Plan Initiative (BCPI)</t>
  </si>
  <si>
    <t>City Centre Development</t>
  </si>
  <si>
    <t>Conservation</t>
  </si>
  <si>
    <t>Local Improvement Budgets</t>
  </si>
  <si>
    <t>Eastside Clawback</t>
  </si>
  <si>
    <t>Miscellaneous Schemes</t>
  </si>
  <si>
    <t>Energy Savings Programme</t>
  </si>
  <si>
    <t>Prospectus Delivery Fund</t>
  </si>
  <si>
    <t>Longbridge Regeneration</t>
  </si>
  <si>
    <t>Enterprise Zone</t>
  </si>
  <si>
    <t>Total Planning &amp; Regeneration</t>
  </si>
  <si>
    <t>Selly Oak New Road</t>
  </si>
  <si>
    <t>Hagley Road Bus Showcase</t>
  </si>
  <si>
    <t>New Street Station (Gateway)</t>
  </si>
  <si>
    <t>Southside Development</t>
  </si>
  <si>
    <t>Chester Road Improvements</t>
  </si>
  <si>
    <t xml:space="preserve">Hagley Road   </t>
  </si>
  <si>
    <t>Coventry Road A45</t>
  </si>
  <si>
    <t>Metro BCCE</t>
  </si>
  <si>
    <t>West Midlands Joint Initiatives</t>
  </si>
  <si>
    <t>Supporting Economic Growth</t>
  </si>
  <si>
    <t>Carbon Reduction</t>
  </si>
  <si>
    <t>Supporting Local Communities</t>
  </si>
  <si>
    <t>Infrastructure Monitoring</t>
  </si>
  <si>
    <t>Total Transportation</t>
  </si>
  <si>
    <t>Culture &amp; Commissioning</t>
  </si>
  <si>
    <t>Total Culture</t>
  </si>
  <si>
    <t>Total Development &amp; Culture</t>
  </si>
  <si>
    <t>Total Capital Programme</t>
  </si>
  <si>
    <t xml:space="preserve"> - Non- Housing</t>
  </si>
  <si>
    <t xml:space="preserve"> - Housing HRA</t>
  </si>
  <si>
    <t xml:space="preserve"> - Housing Private Sector</t>
  </si>
  <si>
    <t>Development</t>
  </si>
  <si>
    <t xml:space="preserve"> - Planning &amp; Regeneration</t>
  </si>
  <si>
    <t xml:space="preserve"> - Transportation</t>
  </si>
  <si>
    <t xml:space="preserve"> - Culture &amp; Commissioning</t>
  </si>
  <si>
    <t>Total Programme</t>
  </si>
  <si>
    <t>Capital Programme by Directorate</t>
  </si>
  <si>
    <t>Onwards</t>
  </si>
  <si>
    <t>Major Self Financed Prudential Borrowing</t>
  </si>
  <si>
    <t>TeleHealth Care</t>
  </si>
  <si>
    <t>Creative Industries</t>
  </si>
  <si>
    <t>Wheeled Bins</t>
  </si>
  <si>
    <t>Total Self Financed</t>
  </si>
  <si>
    <t>Major Prudential Borrowing Supported from Additional Revenue Budget Allocations</t>
  </si>
  <si>
    <t>Bournville Baths</t>
  </si>
  <si>
    <t>Library of Birmingham</t>
  </si>
  <si>
    <t>Dual Use Depots</t>
  </si>
  <si>
    <t>Server Refresh</t>
  </si>
  <si>
    <t>General Support for Capital Programme</t>
  </si>
  <si>
    <t>Total Funded from Additional Revenue Budget</t>
  </si>
  <si>
    <t>Prudential Borrowing Smaller Projects</t>
  </si>
  <si>
    <t>Total Prudential Borrowing</t>
  </si>
  <si>
    <t>Total Government Supported</t>
  </si>
  <si>
    <t>Total Capital Financed from Borrowing</t>
  </si>
  <si>
    <t xml:space="preserve">£m </t>
  </si>
  <si>
    <t>Government Grants</t>
  </si>
  <si>
    <t>Government Revenue Grants</t>
  </si>
  <si>
    <t xml:space="preserve">Contributions </t>
  </si>
  <si>
    <t>Total Specific Resources</t>
  </si>
  <si>
    <t>Un-Ringfenced Government Grants (1)</t>
  </si>
  <si>
    <t>HRA Revenue Resources</t>
  </si>
  <si>
    <t>HRA Capital Receipts</t>
  </si>
  <si>
    <t>Total Resources</t>
  </si>
  <si>
    <t>(1) Government unringfenced grants for Transport, Education and Social Care will be included in the revised capital budget when they have been announced.</t>
  </si>
  <si>
    <t>Districts budgets - type of expenditure</t>
  </si>
  <si>
    <t>Districts budgets - type of income</t>
  </si>
  <si>
    <t>City Wide Districts</t>
  </si>
  <si>
    <t xml:space="preserve">Public Conveniences </t>
  </si>
  <si>
    <t>Pest Control -  SLA</t>
  </si>
  <si>
    <t>Street Cleansing - SLA</t>
  </si>
  <si>
    <t>Highways - SLA</t>
  </si>
  <si>
    <t>Community Chest</t>
  </si>
  <si>
    <t>Special Education Needs Assessment Service</t>
  </si>
  <si>
    <t>Child and Adolescent Mental Health Services</t>
  </si>
  <si>
    <t>Child Protection Resources</t>
  </si>
  <si>
    <t xml:space="preserve">     Edgbaston</t>
  </si>
  <si>
    <t xml:space="preserve">     Erdington</t>
  </si>
  <si>
    <t xml:space="preserve">     Hall Green</t>
  </si>
  <si>
    <t xml:space="preserve">     Hodge Hill</t>
  </si>
  <si>
    <t xml:space="preserve">     Ladywood</t>
  </si>
  <si>
    <t xml:space="preserve">     Northfield</t>
  </si>
  <si>
    <t xml:space="preserve">     Perry Barr</t>
  </si>
  <si>
    <t xml:space="preserve">     Selly Oak</t>
  </si>
  <si>
    <t xml:space="preserve">     Sutton Coldfield</t>
  </si>
  <si>
    <t xml:space="preserve">     Yardley</t>
  </si>
  <si>
    <t xml:space="preserve">     Citywide Districts</t>
  </si>
  <si>
    <t>Looked After Children Education Service</t>
  </si>
  <si>
    <t>Youth Inclusion Programmes</t>
  </si>
  <si>
    <t>Integrated &amp; Care Strategic Leadership</t>
  </si>
  <si>
    <t>Budget 2013/14</t>
  </si>
  <si>
    <t>2-3</t>
  </si>
  <si>
    <t>9-10</t>
  </si>
  <si>
    <t>11-13</t>
  </si>
  <si>
    <t>14-15</t>
  </si>
  <si>
    <t>16-18</t>
  </si>
  <si>
    <t>19-23</t>
  </si>
  <si>
    <t>24-26</t>
  </si>
  <si>
    <t>39-40</t>
  </si>
  <si>
    <t>Appropriation to / (from) reserves</t>
  </si>
  <si>
    <t>Citywide Districts</t>
  </si>
  <si>
    <t>Admin &amp; Support</t>
  </si>
  <si>
    <t>Youth Service</t>
  </si>
  <si>
    <t>Parks and Allotments</t>
  </si>
  <si>
    <t>Lifelong Learning</t>
  </si>
  <si>
    <t>District Support Service</t>
  </si>
  <si>
    <t xml:space="preserve">Districts (including Lifelong Learning &amp; Youth Services) </t>
  </si>
  <si>
    <t>27-29</t>
  </si>
  <si>
    <t>30-32</t>
  </si>
  <si>
    <t>33-38</t>
  </si>
  <si>
    <t>Contribution to Reserves (excluding HRA)</t>
  </si>
  <si>
    <t>CAPITAL EXPENDITURE PROGRAMME 2013/14 - 2015/16</t>
  </si>
  <si>
    <t>Capital Resources</t>
  </si>
  <si>
    <t>TABLE 1 - FINANCING THE CAPITAL PROGRAMME</t>
  </si>
  <si>
    <t>TABLE 2 - ANALYSIS OF PRUDENTIAL BORROWING</t>
  </si>
  <si>
    <t>Prudential Borrowing (see Table 2 below)</t>
  </si>
  <si>
    <t>Commissioning &amp; Brokerage</t>
  </si>
  <si>
    <t>School Funding Central Allocation</t>
  </si>
  <si>
    <t>Income from Acivico (prev Urban Design)</t>
  </si>
  <si>
    <t>Landlord Housing Services</t>
  </si>
  <si>
    <t>Revenue Budget - Income</t>
  </si>
  <si>
    <t>* excludes housing</t>
  </si>
  <si>
    <t>Districts* - Net Expenditure</t>
  </si>
  <si>
    <t>*excludes housing</t>
  </si>
  <si>
    <t>Directorate Wide Recharges</t>
  </si>
  <si>
    <t>Local Services - sub total</t>
  </si>
  <si>
    <t>Local Services -  sub total</t>
  </si>
  <si>
    <t>Finance</t>
  </si>
  <si>
    <t>Equality &amp; Human Resources</t>
  </si>
  <si>
    <t>Legal &amp; Democratic</t>
  </si>
  <si>
    <t>Savings to be Allocated</t>
  </si>
  <si>
    <t>Note 1</t>
  </si>
  <si>
    <t>For 2012/13, Central Support Service Costs and Income were shown against individual Services,</t>
  </si>
  <si>
    <t xml:space="preserve">whereas for 2013/14 these are shown on a single line as Directorate Wide Recharges. </t>
  </si>
  <si>
    <t xml:space="preserve">Legal &amp; Democratic </t>
  </si>
  <si>
    <t>Performance Mgmt &amp; Review</t>
  </si>
  <si>
    <t>District - Engineers</t>
  </si>
  <si>
    <t>SLA Sub -total</t>
  </si>
  <si>
    <t>Total Districts</t>
  </si>
  <si>
    <t>District Service Sub -total</t>
  </si>
  <si>
    <t>Appropriation to / (from) Reserves</t>
  </si>
  <si>
    <t xml:space="preserve">Elections Office </t>
  </si>
  <si>
    <t>Contribution from Reserves</t>
  </si>
  <si>
    <t>Contribution to Reserves</t>
  </si>
  <si>
    <t>Approved use of Earmarked Reserves</t>
  </si>
  <si>
    <t>Capital Accounting &amp; Financing Costs</t>
  </si>
  <si>
    <t>Repayment of borrowing from Corporate Reserves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</si>
</sst>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);\(#,##0\);0_)"/>
    <numFmt numFmtId="166" formatCode="_-* #,##0_-;\-* #,##0_-;_-* &quot;-&quot;??_-;_-@_-"/>
    <numFmt numFmtId="167" formatCode="#,##0;&quot;(&quot;#,##0&quot;)&quot;;#,##0;@"/>
    <numFmt numFmtId="168" formatCode="#,##0.000_);\(#,##0.000\)"/>
    <numFmt numFmtId="169" formatCode="#,##0;\-#,##0;#,##0;@"/>
    <numFmt numFmtId="170" formatCode="#,##0_);\(#,##0\);_)"/>
    <numFmt numFmtId="171" formatCode="#,##0_);\(##,#0\)0_)"/>
    <numFmt numFmtId="172" formatCode="#,##0_);_(#,##0\);0_)"/>
    <numFmt numFmtId="173" formatCode=";;"/>
    <numFmt numFmtId="174" formatCode="#,##0.000_);\(#,##0.000\);0.000_)"/>
    <numFmt numFmtId="175" formatCode="_ * #,##0.00_ ;_ * \-#,##0.00_ ;_ * &quot;-&quot;??_ ;_ @_ "/>
    <numFmt numFmtId="176" formatCode="#,##0.0_);\(#,##0.0\);0.0_)"/>
    <numFmt numFmtId="177" formatCode="#,##0.00_);\(#,##0.00\);0.00_)"/>
    <numFmt numFmtId="178" formatCode="#,##0.0000_);\(#,##0.0000\);0.0000_)"/>
    <numFmt numFmtId="179" formatCode="0.0"/>
    <numFmt numFmtId="180" formatCode="_-* #,##0.0_-;\-* #,##0.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* #,##0_);_(* \(#,##0\);_(* &quot;-&quot;_);_(@_)"/>
    <numFmt numFmtId="192" formatCode="_(&quot;£&quot;* #,##0.00_);_(&quot;£&quot;* \(#,##0.00\);_(&quot;£&quot;* &quot;-&quot;??_);_(@_)"/>
    <numFmt numFmtId="193" formatCode="#,##0.000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_ ;_ * \(#,##0\)_ ;_ * &quot;-&quot;_ ;_ @_ "/>
    <numFmt numFmtId="202" formatCode="\ #,##0_);\(#,##0\);0_)"/>
    <numFmt numFmtId="203" formatCode="_ * #,##0_ ;_ * \(#,##0\)\ ;_ * &quot;-&quot;_ ;_ @_ "/>
    <numFmt numFmtId="204" formatCode="_ * #,##0_ ;_ * \(#,##0\)_ ;_ * &quot;0&quot;_ ;_ @_ "/>
    <numFmt numFmtId="205" formatCode="&quot;£&quot;#,##0;\(&quot;£&quot;#,##0\)"/>
    <numFmt numFmtId="206" formatCode="0.000"/>
    <numFmt numFmtId="207" formatCode="#,##0.000_);\(#,##0.000\);0.00_)"/>
    <numFmt numFmtId="208" formatCode="#,##0.000_);\(#,##0.000\);0_)"/>
    <numFmt numFmtId="209" formatCode="_(* #,##0.000_);_(* \(#,##0.000\);_(* &quot;-&quot;??_);_(@_)"/>
    <numFmt numFmtId="210" formatCode="#,##0_);\(#,##0.000\);0_)"/>
    <numFmt numFmtId="211" formatCode="##,#00.000_);\(#,##0.000\);0_)"/>
    <numFmt numFmtId="212" formatCode="#,##0.0;\-#,##0.0"/>
    <numFmt numFmtId="213" formatCode="#,##0.000;\-#,##0.000"/>
    <numFmt numFmtId="214" formatCode="\(#,##0_);_(#,##0\);0_)"/>
    <numFmt numFmtId="215" formatCode="#,##0_);_(\(#,##0\);0_)"/>
    <numFmt numFmtId="216" formatCode="#,##0;[Red]\(#,##0\)"/>
    <numFmt numFmtId="217" formatCode="#,##0.0;\(#,##0.0\)"/>
    <numFmt numFmtId="218" formatCode="#,##0.0"/>
    <numFmt numFmtId="219" formatCode="#,##0.000_ ;\-#,##0.000\ "/>
    <numFmt numFmtId="220" formatCode="#,##0;[Red]\(##,#00"/>
    <numFmt numFmtId="221" formatCode="#,##0;[Red]\(##,#00\)"/>
    <numFmt numFmtId="222" formatCode="##,#0_;_(#,##0\);0_)"/>
    <numFmt numFmtId="223" formatCode="\(##,#0\)_;_(#,##0\);0_)"/>
    <numFmt numFmtId="224" formatCode="##,#0_;\(#,##0\)"/>
  </numFmts>
  <fonts count="70">
    <font>
      <sz val="12"/>
      <name val="Arial"/>
      <family val="2"/>
    </font>
    <font>
      <sz val="10"/>
      <name val="Arial"/>
      <family val="0"/>
    </font>
    <font>
      <sz val="14"/>
      <name val="Arial MT"/>
      <family val="0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7.2"/>
      <color indexed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9"/>
      <color indexed="48"/>
      <name val="Arial"/>
      <family val="2"/>
    </font>
    <font>
      <u val="single"/>
      <sz val="12"/>
      <color indexed="36"/>
      <name val="Arial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Tahoma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18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 horizontal="right" textRotation="180"/>
    </xf>
    <xf numFmtId="37" fontId="13" fillId="0" borderId="0" xfId="0" applyNumberFormat="1" applyFont="1" applyFill="1" applyAlignment="1">
      <alignment horizontal="center" vertical="top" textRotation="180"/>
    </xf>
    <xf numFmtId="37" fontId="2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14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 horizontal="centerContinuous"/>
    </xf>
    <xf numFmtId="37" fontId="0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Continuous"/>
    </xf>
    <xf numFmtId="37" fontId="13" fillId="0" borderId="10" xfId="0" applyNumberFormat="1" applyFont="1" applyFill="1" applyBorder="1" applyAlignment="1">
      <alignment horizontal="left"/>
    </xf>
    <xf numFmtId="37" fontId="0" fillId="0" borderId="11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/>
    </xf>
    <xf numFmtId="37" fontId="6" fillId="0" borderId="12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 horizontal="centerContinuous"/>
    </xf>
    <xf numFmtId="37" fontId="0" fillId="0" borderId="13" xfId="0" applyNumberFormat="1" applyFont="1" applyFill="1" applyBorder="1" applyAlignment="1">
      <alignment horizontal="centerContinuous"/>
    </xf>
    <xf numFmtId="37" fontId="7" fillId="0" borderId="13" xfId="0" applyNumberFormat="1" applyFont="1" applyFill="1" applyBorder="1" applyAlignment="1" applyProtection="1">
      <alignment horizontal="centerContinuous"/>
      <protection/>
    </xf>
    <xf numFmtId="37" fontId="7" fillId="0" borderId="14" xfId="0" applyNumberFormat="1" applyFont="1" applyFill="1" applyBorder="1" applyAlignment="1" applyProtection="1">
      <alignment horizontal="centerContinuous"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8" fillId="0" borderId="16" xfId="0" applyNumberFormat="1" applyFont="1" applyFill="1" applyBorder="1" applyAlignment="1">
      <alignment horizontal="centerContinuous"/>
    </xf>
    <xf numFmtId="37" fontId="8" fillId="0" borderId="17" xfId="0" applyNumberFormat="1" applyFont="1" applyFill="1" applyBorder="1" applyAlignment="1">
      <alignment horizontal="centerContinuous"/>
    </xf>
    <xf numFmtId="37" fontId="9" fillId="0" borderId="17" xfId="0" applyNumberFormat="1" applyFont="1" applyFill="1" applyBorder="1" applyAlignment="1" applyProtection="1">
      <alignment horizontal="centerContinuous"/>
      <protection/>
    </xf>
    <xf numFmtId="37" fontId="9" fillId="0" borderId="18" xfId="0" applyNumberFormat="1" applyFont="1" applyFill="1" applyBorder="1" applyAlignment="1" applyProtection="1">
      <alignment horizontal="centerContinuous"/>
      <protection/>
    </xf>
    <xf numFmtId="37" fontId="9" fillId="0" borderId="19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37" fontId="7" fillId="0" borderId="19" xfId="0" applyNumberFormat="1" applyFont="1" applyFill="1" applyBorder="1" applyAlignment="1" applyProtection="1">
      <alignment horizontal="centerContinuous"/>
      <protection/>
    </xf>
    <xf numFmtId="37" fontId="8" fillId="0" borderId="19" xfId="0" applyNumberFormat="1" applyFont="1" applyFill="1" applyBorder="1" applyAlignment="1">
      <alignment horizontal="center"/>
    </xf>
    <xf numFmtId="37" fontId="8" fillId="0" borderId="0" xfId="0" applyNumberFormat="1" applyFont="1" applyFill="1" applyAlignment="1">
      <alignment horizontal="centerContinuous"/>
    </xf>
    <xf numFmtId="37" fontId="8" fillId="0" borderId="15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8" fillId="0" borderId="19" xfId="0" applyNumberFormat="1" applyFont="1" applyFill="1" applyBorder="1" applyAlignment="1" applyProtection="1">
      <alignment horizontal="center"/>
      <protection/>
    </xf>
    <xf numFmtId="37" fontId="7" fillId="0" borderId="18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>
      <alignment horizontal="centerContinuous"/>
    </xf>
    <xf numFmtId="37" fontId="9" fillId="0" borderId="19" xfId="0" applyNumberFormat="1" applyFont="1" applyFill="1" applyBorder="1" applyAlignment="1" applyProtection="1">
      <alignment horizontal="centerContinuous"/>
      <protection/>
    </xf>
    <xf numFmtId="37" fontId="9" fillId="0" borderId="19" xfId="0" applyNumberFormat="1" applyFont="1" applyFill="1" applyBorder="1" applyAlignment="1">
      <alignment horizontal="center"/>
    </xf>
    <xf numFmtId="37" fontId="7" fillId="0" borderId="19" xfId="0" applyNumberFormat="1" applyFont="1" applyFill="1" applyBorder="1" applyAlignment="1" applyProtection="1">
      <alignment/>
      <protection/>
    </xf>
    <xf numFmtId="37" fontId="8" fillId="0" borderId="20" xfId="0" applyNumberFormat="1" applyFont="1" applyFill="1" applyBorder="1" applyAlignment="1">
      <alignment/>
    </xf>
    <xf numFmtId="37" fontId="8" fillId="0" borderId="18" xfId="0" applyNumberFormat="1" applyFont="1" applyFill="1" applyBorder="1" applyAlignment="1" applyProtection="1">
      <alignment horizontal="center"/>
      <protection/>
    </xf>
    <xf numFmtId="37" fontId="8" fillId="0" borderId="18" xfId="0" applyNumberFormat="1" applyFont="1" applyFill="1" applyBorder="1" applyAlignment="1">
      <alignment horizontal="center"/>
    </xf>
    <xf numFmtId="37" fontId="9" fillId="0" borderId="18" xfId="0" applyNumberFormat="1" applyFont="1" applyFill="1" applyBorder="1" applyAlignment="1">
      <alignment horizontal="center"/>
    </xf>
    <xf numFmtId="37" fontId="9" fillId="0" borderId="18" xfId="0" applyNumberFormat="1" applyFont="1" applyFill="1" applyBorder="1" applyAlignment="1" applyProtection="1">
      <alignment horizontal="center"/>
      <protection/>
    </xf>
    <xf numFmtId="37" fontId="7" fillId="0" borderId="18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>
      <alignment horizontal="center"/>
    </xf>
    <xf numFmtId="37" fontId="8" fillId="0" borderId="15" xfId="0" applyNumberFormat="1" applyFont="1" applyFill="1" applyBorder="1" applyAlignment="1">
      <alignment horizontal="left"/>
    </xf>
    <xf numFmtId="37" fontId="10" fillId="0" borderId="0" xfId="0" applyNumberFormat="1" applyFont="1" applyFill="1" applyAlignment="1">
      <alignment horizontal="left"/>
    </xf>
    <xf numFmtId="37" fontId="11" fillId="0" borderId="19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11" fillId="0" borderId="0" xfId="0" applyNumberFormat="1" applyFont="1" applyFill="1" applyAlignment="1">
      <alignment horizontal="right"/>
    </xf>
    <xf numFmtId="37" fontId="11" fillId="0" borderId="15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 applyProtection="1">
      <alignment/>
      <protection/>
    </xf>
    <xf numFmtId="37" fontId="10" fillId="0" borderId="16" xfId="0" applyNumberFormat="1" applyFont="1" applyFill="1" applyBorder="1" applyAlignment="1" applyProtection="1">
      <alignment/>
      <protection/>
    </xf>
    <xf numFmtId="37" fontId="10" fillId="0" borderId="19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Fill="1" applyAlignment="1">
      <alignment/>
    </xf>
    <xf numFmtId="37" fontId="8" fillId="0" borderId="21" xfId="0" applyNumberFormat="1" applyFont="1" applyFill="1" applyBorder="1" applyAlignment="1">
      <alignment/>
    </xf>
    <xf numFmtId="37" fontId="8" fillId="0" borderId="22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7" fontId="6" fillId="0" borderId="23" xfId="0" applyNumberFormat="1" applyFont="1" applyFill="1" applyBorder="1" applyAlignment="1">
      <alignment horizontal="centerContinuous"/>
    </xf>
    <xf numFmtId="37" fontId="9" fillId="0" borderId="14" xfId="0" applyNumberFormat="1" applyFont="1" applyFill="1" applyBorder="1" applyAlignment="1" applyProtection="1">
      <alignment horizontal="center"/>
      <protection/>
    </xf>
    <xf numFmtId="37" fontId="9" fillId="0" borderId="14" xfId="0" applyNumberFormat="1" applyFont="1" applyFill="1" applyBorder="1" applyAlignment="1" applyProtection="1">
      <alignment horizontal="centerContinuous"/>
      <protection/>
    </xf>
    <xf numFmtId="37" fontId="9" fillId="0" borderId="23" xfId="0" applyNumberFormat="1" applyFont="1" applyFill="1" applyBorder="1" applyAlignment="1" applyProtection="1">
      <alignment horizontal="center"/>
      <protection/>
    </xf>
    <xf numFmtId="37" fontId="8" fillId="0" borderId="15" xfId="0" applyNumberFormat="1" applyFont="1" applyFill="1" applyBorder="1" applyAlignment="1">
      <alignment horizontal="centerContinuous"/>
    </xf>
    <xf numFmtId="37" fontId="9" fillId="0" borderId="24" xfId="0" applyNumberFormat="1" applyFont="1" applyFill="1" applyBorder="1" applyAlignment="1" applyProtection="1">
      <alignment horizontal="centerContinuous"/>
      <protection/>
    </xf>
    <xf numFmtId="37" fontId="9" fillId="0" borderId="15" xfId="0" applyNumberFormat="1" applyFont="1" applyFill="1" applyBorder="1" applyAlignment="1" applyProtection="1">
      <alignment horizontal="centerContinuous"/>
      <protection/>
    </xf>
    <xf numFmtId="37" fontId="6" fillId="0" borderId="15" xfId="0" applyNumberFormat="1" applyFont="1" applyFill="1" applyBorder="1" applyAlignment="1">
      <alignment horizontal="centerContinuous"/>
    </xf>
    <xf numFmtId="37" fontId="9" fillId="0" borderId="24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"/>
    </xf>
    <xf numFmtId="37" fontId="0" fillId="0" borderId="25" xfId="0" applyNumberFormat="1" applyFont="1" applyFill="1" applyBorder="1" applyAlignment="1">
      <alignment/>
    </xf>
    <xf numFmtId="37" fontId="9" fillId="0" borderId="26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7" fontId="8" fillId="0" borderId="0" xfId="0" applyNumberFormat="1" applyFont="1" applyFill="1" applyAlignment="1">
      <alignment horizontal="left"/>
    </xf>
    <xf numFmtId="37" fontId="8" fillId="0" borderId="27" xfId="0" applyNumberFormat="1" applyFont="1" applyFill="1" applyBorder="1" applyAlignment="1">
      <alignment/>
    </xf>
    <xf numFmtId="37" fontId="8" fillId="0" borderId="28" xfId="0" applyNumberFormat="1" applyFont="1" applyFill="1" applyBorder="1" applyAlignment="1" applyProtection="1">
      <alignment horizontal="center"/>
      <protection/>
    </xf>
    <xf numFmtId="37" fontId="8" fillId="0" borderId="15" xfId="0" applyNumberFormat="1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10" fillId="0" borderId="15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8" fillId="0" borderId="29" xfId="0" applyNumberFormat="1" applyFont="1" applyFill="1" applyBorder="1" applyAlignment="1">
      <alignment/>
    </xf>
    <xf numFmtId="37" fontId="8" fillId="0" borderId="0" xfId="0" applyNumberFormat="1" applyFont="1" applyFill="1" applyAlignment="1" applyProtection="1">
      <alignment horizontal="right"/>
      <protection/>
    </xf>
    <xf numFmtId="37" fontId="1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 vertical="top" textRotation="180"/>
    </xf>
    <xf numFmtId="37" fontId="4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 horizontal="right"/>
    </xf>
    <xf numFmtId="37" fontId="16" fillId="0" borderId="0" xfId="0" applyNumberFormat="1" applyFont="1" applyFill="1" applyAlignment="1">
      <alignment/>
    </xf>
    <xf numFmtId="37" fontId="4" fillId="0" borderId="30" xfId="0" applyNumberFormat="1" applyFont="1" applyFill="1" applyBorder="1" applyAlignment="1">
      <alignment/>
    </xf>
    <xf numFmtId="37" fontId="0" fillId="0" borderId="31" xfId="0" applyNumberFormat="1" applyFill="1" applyBorder="1" applyAlignment="1">
      <alignment/>
    </xf>
    <xf numFmtId="37" fontId="4" fillId="0" borderId="31" xfId="0" applyNumberFormat="1" applyFont="1" applyFill="1" applyBorder="1" applyAlignment="1">
      <alignment horizontal="right"/>
    </xf>
    <xf numFmtId="37" fontId="0" fillId="0" borderId="32" xfId="0" applyNumberFormat="1" applyFont="1" applyFill="1" applyBorder="1" applyAlignment="1">
      <alignment/>
    </xf>
    <xf numFmtId="37" fontId="4" fillId="0" borderId="32" xfId="0" applyNumberFormat="1" applyFont="1" applyFill="1" applyBorder="1" applyAlignment="1">
      <alignment horizontal="right"/>
    </xf>
    <xf numFmtId="37" fontId="0" fillId="0" borderId="33" xfId="0" applyNumberFormat="1" applyFill="1" applyBorder="1" applyAlignment="1">
      <alignment/>
    </xf>
    <xf numFmtId="37" fontId="4" fillId="0" borderId="33" xfId="0" applyNumberFormat="1" applyFont="1" applyFill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6" fillId="0" borderId="0" xfId="0" applyNumberFormat="1" applyFont="1" applyFill="1" applyAlignment="1" applyProtection="1">
      <alignment horizontal="centerContinuous"/>
      <protection/>
    </xf>
    <xf numFmtId="37" fontId="6" fillId="0" borderId="12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 horizontal="centerContinuous"/>
      <protection/>
    </xf>
    <xf numFmtId="37" fontId="0" fillId="0" borderId="13" xfId="0" applyNumberFormat="1" applyFont="1" applyFill="1" applyBorder="1" applyAlignment="1" applyProtection="1">
      <alignment horizontal="centerContinuous"/>
      <protection/>
    </xf>
    <xf numFmtId="37" fontId="8" fillId="0" borderId="16" xfId="0" applyNumberFormat="1" applyFont="1" applyFill="1" applyBorder="1" applyAlignment="1" applyProtection="1">
      <alignment horizontal="centerContinuous"/>
      <protection/>
    </xf>
    <xf numFmtId="37" fontId="8" fillId="0" borderId="17" xfId="0" applyNumberFormat="1" applyFont="1" applyFill="1" applyBorder="1" applyAlignment="1" applyProtection="1">
      <alignment horizontal="centerContinuous"/>
      <protection/>
    </xf>
    <xf numFmtId="37" fontId="8" fillId="0" borderId="0" xfId="0" applyNumberFormat="1" applyFont="1" applyFill="1" applyAlignment="1" applyProtection="1">
      <alignment horizontal="centerContinuous"/>
      <protection/>
    </xf>
    <xf numFmtId="37" fontId="8" fillId="0" borderId="15" xfId="0" applyNumberFormat="1" applyFont="1" applyFill="1" applyBorder="1" applyAlignment="1" applyProtection="1">
      <alignment horizontal="center"/>
      <protection/>
    </xf>
    <xf numFmtId="37" fontId="6" fillId="0" borderId="16" xfId="0" applyNumberFormat="1" applyFont="1" applyFill="1" applyBorder="1" applyAlignment="1" applyProtection="1">
      <alignment horizontal="centerContinuous"/>
      <protection/>
    </xf>
    <xf numFmtId="37" fontId="8" fillId="0" borderId="20" xfId="0" applyNumberFormat="1" applyFont="1" applyFill="1" applyBorder="1" applyAlignment="1" applyProtection="1">
      <alignment/>
      <protection/>
    </xf>
    <xf numFmtId="37" fontId="11" fillId="0" borderId="19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Alignment="1" applyProtection="1">
      <alignment horizontal="right"/>
      <protection/>
    </xf>
    <xf numFmtId="37" fontId="11" fillId="0" borderId="15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/>
      <protection/>
    </xf>
    <xf numFmtId="37" fontId="11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8" fillId="0" borderId="27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 horizontal="centerContinuous"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2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16" fillId="0" borderId="0" xfId="0" applyNumberFormat="1" applyFont="1" applyAlignment="1">
      <alignment/>
    </xf>
    <xf numFmtId="37" fontId="0" fillId="0" borderId="32" xfId="0" applyNumberFormat="1" applyFont="1" applyBorder="1" applyAlignment="1">
      <alignment/>
    </xf>
    <xf numFmtId="37" fontId="4" fillId="0" borderId="33" xfId="0" applyNumberFormat="1" applyFont="1" applyBorder="1" applyAlignment="1">
      <alignment/>
    </xf>
    <xf numFmtId="37" fontId="0" fillId="0" borderId="34" xfId="0" applyNumberFormat="1" applyFont="1" applyFill="1" applyBorder="1" applyAlignment="1">
      <alignment/>
    </xf>
    <xf numFmtId="37" fontId="8" fillId="0" borderId="35" xfId="0" applyNumberFormat="1" applyFont="1" applyFill="1" applyBorder="1" applyAlignment="1">
      <alignment horizontal="center"/>
    </xf>
    <xf numFmtId="37" fontId="8" fillId="0" borderId="36" xfId="0" applyNumberFormat="1" applyFont="1" applyFill="1" applyBorder="1" applyAlignment="1">
      <alignment horizontal="center"/>
    </xf>
    <xf numFmtId="37" fontId="10" fillId="0" borderId="16" xfId="0" applyNumberFormat="1" applyFont="1" applyFill="1" applyBorder="1" applyAlignment="1">
      <alignment/>
    </xf>
    <xf numFmtId="37" fontId="11" fillId="0" borderId="35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>
      <alignment horizontal="right"/>
    </xf>
    <xf numFmtId="37" fontId="11" fillId="0" borderId="35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Alignment="1">
      <alignment/>
    </xf>
    <xf numFmtId="37" fontId="15" fillId="0" borderId="10" xfId="0" applyNumberFormat="1" applyFont="1" applyFill="1" applyBorder="1" applyAlignment="1">
      <alignment horizontal="left"/>
    </xf>
    <xf numFmtId="37" fontId="7" fillId="0" borderId="11" xfId="0" applyNumberFormat="1" applyFont="1" applyFill="1" applyBorder="1" applyAlignment="1">
      <alignment horizontal="centerContinuous"/>
    </xf>
    <xf numFmtId="37" fontId="8" fillId="0" borderId="16" xfId="0" applyNumberFormat="1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 horizontal="right" vertical="top"/>
    </xf>
    <xf numFmtId="37" fontId="1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13" fillId="0" borderId="0" xfId="0" applyNumberFormat="1" applyFont="1" applyFill="1" applyAlignment="1">
      <alignment horizontal="left" textRotation="180"/>
    </xf>
    <xf numFmtId="37" fontId="10" fillId="0" borderId="0" xfId="0" applyNumberFormat="1" applyFont="1" applyFill="1" applyAlignment="1" applyProtection="1">
      <alignment horizontal="center"/>
      <protection/>
    </xf>
    <xf numFmtId="37" fontId="8" fillId="0" borderId="15" xfId="0" applyNumberFormat="1" applyFont="1" applyFill="1" applyBorder="1" applyAlignment="1" applyProtection="1">
      <alignment horizontal="left"/>
      <protection/>
    </xf>
    <xf numFmtId="37" fontId="8" fillId="0" borderId="21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Alignment="1">
      <alignment horizontal="center" vertical="top"/>
    </xf>
    <xf numFmtId="37" fontId="0" fillId="0" borderId="32" xfId="0" applyNumberFormat="1" applyFont="1" applyFill="1" applyBorder="1" applyAlignment="1">
      <alignment/>
    </xf>
    <xf numFmtId="37" fontId="8" fillId="0" borderId="35" xfId="0" applyNumberFormat="1" applyFont="1" applyFill="1" applyBorder="1" applyAlignment="1" applyProtection="1">
      <alignment horizontal="center"/>
      <protection/>
    </xf>
    <xf numFmtId="37" fontId="8" fillId="0" borderId="36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13" fillId="0" borderId="0" xfId="0" applyNumberFormat="1" applyFont="1" applyAlignment="1">
      <alignment horizontal="right" textRotation="180"/>
    </xf>
    <xf numFmtId="37" fontId="19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 textRotation="180"/>
      <protection/>
    </xf>
    <xf numFmtId="37" fontId="17" fillId="0" borderId="0" xfId="0" applyNumberFormat="1" applyFont="1" applyFill="1" applyAlignment="1" applyProtection="1">
      <alignment/>
      <protection/>
    </xf>
    <xf numFmtId="37" fontId="17" fillId="33" borderId="0" xfId="0" applyNumberFormat="1" applyFont="1" applyFill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37" xfId="0" applyNumberFormat="1" applyFont="1" applyBorder="1" applyAlignment="1" applyProtection="1">
      <alignment horizontal="center"/>
      <protection/>
    </xf>
    <xf numFmtId="37" fontId="4" fillId="0" borderId="24" xfId="0" applyNumberFormat="1" applyFont="1" applyBorder="1" applyAlignment="1" applyProtection="1">
      <alignment horizontal="centerContinuous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37" fontId="4" fillId="0" borderId="38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/>
      <protection/>
    </xf>
    <xf numFmtId="37" fontId="4" fillId="0" borderId="39" xfId="0" applyNumberFormat="1" applyFont="1" applyBorder="1" applyAlignment="1" applyProtection="1">
      <alignment horizontal="center"/>
      <protection/>
    </xf>
    <xf numFmtId="37" fontId="4" fillId="0" borderId="39" xfId="0" applyNumberFormat="1" applyFont="1" applyBorder="1" applyAlignment="1" applyProtection="1">
      <alignment/>
      <protection/>
    </xf>
    <xf numFmtId="37" fontId="4" fillId="0" borderId="40" xfId="0" applyNumberFormat="1" applyFont="1" applyBorder="1" applyAlignment="1" applyProtection="1">
      <alignment/>
      <protection/>
    </xf>
    <xf numFmtId="37" fontId="0" fillId="0" borderId="37" xfId="0" applyNumberFormat="1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4" fillId="0" borderId="4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center"/>
      <protection/>
    </xf>
    <xf numFmtId="37" fontId="4" fillId="0" borderId="43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 quotePrefix="1">
      <alignment horizontal="center"/>
      <protection/>
    </xf>
    <xf numFmtId="37" fontId="4" fillId="0" borderId="44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 textRotation="180"/>
      <protection/>
    </xf>
    <xf numFmtId="37" fontId="1" fillId="0" borderId="0" xfId="0" applyNumberFormat="1" applyFont="1" applyAlignment="1" applyProtection="1" quotePrefix="1">
      <alignment/>
      <protection/>
    </xf>
    <xf numFmtId="37" fontId="4" fillId="0" borderId="0" xfId="0" applyNumberFormat="1" applyFont="1" applyAlignment="1" applyProtection="1">
      <alignment horizontal="center" textRotation="180"/>
      <protection/>
    </xf>
    <xf numFmtId="37" fontId="16" fillId="0" borderId="0" xfId="0" applyNumberFormat="1" applyFont="1" applyAlignment="1">
      <alignment horizontal="right" textRotation="180"/>
    </xf>
    <xf numFmtId="37" fontId="0" fillId="0" borderId="0" xfId="0" applyNumberFormat="1" applyFont="1" applyAlignment="1">
      <alignment/>
    </xf>
    <xf numFmtId="37" fontId="14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/>
    </xf>
    <xf numFmtId="37" fontId="16" fillId="0" borderId="0" xfId="0" applyNumberFormat="1" applyFont="1" applyAlignment="1">
      <alignment horizontal="right" vertical="top" textRotation="180"/>
    </xf>
    <xf numFmtId="37" fontId="6" fillId="33" borderId="0" xfId="0" applyNumberFormat="1" applyFont="1" applyFill="1" applyAlignment="1">
      <alignment horizontal="centerContinuous"/>
    </xf>
    <xf numFmtId="37" fontId="0" fillId="33" borderId="0" xfId="0" applyNumberFormat="1" applyFont="1" applyFill="1" applyAlignment="1">
      <alignment horizontal="centerContinuous"/>
    </xf>
    <xf numFmtId="37" fontId="0" fillId="33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13" fillId="33" borderId="10" xfId="0" applyNumberFormat="1" applyFont="1" applyFill="1" applyBorder="1" applyAlignment="1">
      <alignment horizontal="left"/>
    </xf>
    <xf numFmtId="37" fontId="0" fillId="33" borderId="11" xfId="0" applyNumberFormat="1" applyFont="1" applyFill="1" applyBorder="1" applyAlignment="1">
      <alignment horizontal="centerContinuous"/>
    </xf>
    <xf numFmtId="37" fontId="0" fillId="33" borderId="0" xfId="0" applyNumberFormat="1" applyFont="1" applyFill="1" applyAlignment="1">
      <alignment horizontal="centerContinuous"/>
    </xf>
    <xf numFmtId="37" fontId="0" fillId="33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6" fillId="33" borderId="12" xfId="0" applyNumberFormat="1" applyFont="1" applyFill="1" applyBorder="1" applyAlignment="1">
      <alignment horizontal="centerContinuous"/>
    </xf>
    <xf numFmtId="37" fontId="0" fillId="33" borderId="0" xfId="0" applyNumberFormat="1" applyFont="1" applyFill="1" applyBorder="1" applyAlignment="1">
      <alignment horizontal="centerContinuous"/>
    </xf>
    <xf numFmtId="37" fontId="0" fillId="33" borderId="13" xfId="0" applyNumberFormat="1" applyFont="1" applyFill="1" applyBorder="1" applyAlignment="1">
      <alignment horizontal="centerContinuous"/>
    </xf>
    <xf numFmtId="37" fontId="7" fillId="33" borderId="13" xfId="0" applyNumberFormat="1" applyFont="1" applyFill="1" applyBorder="1" applyAlignment="1" applyProtection="1">
      <alignment horizontal="centerContinuous"/>
      <protection/>
    </xf>
    <xf numFmtId="37" fontId="7" fillId="33" borderId="14" xfId="0" applyNumberFormat="1" applyFont="1" applyFill="1" applyBorder="1" applyAlignment="1" applyProtection="1">
      <alignment horizontal="centerContinuous"/>
      <protection/>
    </xf>
    <xf numFmtId="37" fontId="7" fillId="33" borderId="14" xfId="0" applyNumberFormat="1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0" fillId="33" borderId="14" xfId="0" applyNumberFormat="1" applyFont="1" applyFill="1" applyBorder="1" applyAlignment="1">
      <alignment/>
    </xf>
    <xf numFmtId="37" fontId="0" fillId="33" borderId="13" xfId="0" applyNumberFormat="1" applyFont="1" applyFill="1" applyBorder="1" applyAlignment="1">
      <alignment horizontal="centerContinuous"/>
    </xf>
    <xf numFmtId="37" fontId="0" fillId="33" borderId="34" xfId="0" applyNumberFormat="1" applyFont="1" applyFill="1" applyBorder="1" applyAlignment="1">
      <alignment/>
    </xf>
    <xf numFmtId="37" fontId="0" fillId="33" borderId="15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8" fillId="33" borderId="16" xfId="0" applyNumberFormat="1" applyFont="1" applyFill="1" applyBorder="1" applyAlignment="1">
      <alignment horizontal="centerContinuous"/>
    </xf>
    <xf numFmtId="37" fontId="8" fillId="33" borderId="17" xfId="0" applyNumberFormat="1" applyFont="1" applyFill="1" applyBorder="1" applyAlignment="1" applyProtection="1">
      <alignment horizontal="centerContinuous" vertical="center"/>
      <protection/>
    </xf>
    <xf numFmtId="37" fontId="8" fillId="33" borderId="17" xfId="0" applyNumberFormat="1" applyFont="1" applyFill="1" applyBorder="1" applyAlignment="1">
      <alignment horizontal="centerContinuous" vertical="center"/>
    </xf>
    <xf numFmtId="37" fontId="9" fillId="33" borderId="17" xfId="0" applyNumberFormat="1" applyFont="1" applyFill="1" applyBorder="1" applyAlignment="1" applyProtection="1">
      <alignment horizontal="centerContinuous" vertical="center"/>
      <protection/>
    </xf>
    <xf numFmtId="37" fontId="9" fillId="33" borderId="18" xfId="0" applyNumberFormat="1" applyFont="1" applyFill="1" applyBorder="1" applyAlignment="1" applyProtection="1">
      <alignment horizontal="centerContinuous" vertical="center"/>
      <protection/>
    </xf>
    <xf numFmtId="37" fontId="9" fillId="33" borderId="19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Alignment="1" applyProtection="1">
      <alignment horizontal="centerContinuous"/>
      <protection/>
    </xf>
    <xf numFmtId="37" fontId="7" fillId="0" borderId="19" xfId="0" applyNumberFormat="1" applyFont="1" applyBorder="1" applyAlignment="1" applyProtection="1">
      <alignment horizontal="centerContinuous"/>
      <protection/>
    </xf>
    <xf numFmtId="37" fontId="9" fillId="33" borderId="17" xfId="0" applyNumberFormat="1" applyFont="1" applyFill="1" applyBorder="1" applyAlignment="1" applyProtection="1">
      <alignment horizontal="centerContinuous"/>
      <protection/>
    </xf>
    <xf numFmtId="37" fontId="9" fillId="33" borderId="18" xfId="0" applyNumberFormat="1" applyFont="1" applyFill="1" applyBorder="1" applyAlignment="1" applyProtection="1">
      <alignment horizontal="centerContinuous"/>
      <protection/>
    </xf>
    <xf numFmtId="37" fontId="8" fillId="33" borderId="19" xfId="0" applyNumberFormat="1" applyFont="1" applyFill="1" applyBorder="1" applyAlignment="1">
      <alignment horizontal="center"/>
    </xf>
    <xf numFmtId="37" fontId="8" fillId="33" borderId="0" xfId="0" applyNumberFormat="1" applyFont="1" applyFill="1" applyAlignment="1">
      <alignment horizontal="centerContinuous"/>
    </xf>
    <xf numFmtId="37" fontId="8" fillId="33" borderId="35" xfId="0" applyNumberFormat="1" applyFont="1" applyFill="1" applyBorder="1" applyAlignment="1">
      <alignment horizontal="center"/>
    </xf>
    <xf numFmtId="37" fontId="8" fillId="33" borderId="15" xfId="0" applyNumberFormat="1" applyFont="1" applyFill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33" borderId="28" xfId="0" applyNumberFormat="1" applyFont="1" applyFill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Continuous"/>
      <protection/>
    </xf>
    <xf numFmtId="37" fontId="6" fillId="33" borderId="16" xfId="0" applyNumberFormat="1" applyFont="1" applyFill="1" applyBorder="1" applyAlignment="1">
      <alignment horizontal="centerContinuous"/>
    </xf>
    <xf numFmtId="37" fontId="8" fillId="33" borderId="19" xfId="0" applyNumberFormat="1" applyFont="1" applyFill="1" applyBorder="1" applyAlignment="1" applyProtection="1">
      <alignment horizontal="center"/>
      <protection/>
    </xf>
    <xf numFmtId="37" fontId="9" fillId="33" borderId="19" xfId="0" applyNumberFormat="1" applyFont="1" applyFill="1" applyBorder="1" applyAlignment="1">
      <alignment horizontal="center"/>
    </xf>
    <xf numFmtId="37" fontId="7" fillId="0" borderId="19" xfId="0" applyNumberFormat="1" applyFont="1" applyBorder="1" applyAlignment="1" applyProtection="1">
      <alignment/>
      <protection/>
    </xf>
    <xf numFmtId="37" fontId="8" fillId="0" borderId="20" xfId="0" applyNumberFormat="1" applyFont="1" applyBorder="1" applyAlignment="1">
      <alignment/>
    </xf>
    <xf numFmtId="37" fontId="8" fillId="0" borderId="18" xfId="0" applyNumberFormat="1" applyFont="1" applyBorder="1" applyAlignment="1" applyProtection="1">
      <alignment horizontal="center"/>
      <protection/>
    </xf>
    <xf numFmtId="37" fontId="8" fillId="0" borderId="18" xfId="0" applyNumberFormat="1" applyFont="1" applyBorder="1" applyAlignment="1">
      <alignment horizontal="center"/>
    </xf>
    <xf numFmtId="37" fontId="9" fillId="0" borderId="18" xfId="0" applyNumberFormat="1" applyFont="1" applyBorder="1" applyAlignment="1">
      <alignment horizontal="center"/>
    </xf>
    <xf numFmtId="37" fontId="9" fillId="0" borderId="18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/>
      <protection/>
    </xf>
    <xf numFmtId="37" fontId="8" fillId="0" borderId="17" xfId="0" applyNumberFormat="1" applyFont="1" applyBorder="1" applyAlignment="1">
      <alignment horizontal="centerContinuous"/>
    </xf>
    <xf numFmtId="37" fontId="8" fillId="0" borderId="36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Continuous"/>
    </xf>
    <xf numFmtId="37" fontId="8" fillId="0" borderId="35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left"/>
    </xf>
    <xf numFmtId="37" fontId="10" fillId="0" borderId="0" xfId="0" applyNumberFormat="1" applyFont="1" applyAlignment="1">
      <alignment horizontal="left"/>
    </xf>
    <xf numFmtId="37" fontId="8" fillId="0" borderId="16" xfId="0" applyNumberFormat="1" applyFont="1" applyBorder="1" applyAlignment="1" applyProtection="1">
      <alignment horizontal="left"/>
      <protection/>
    </xf>
    <xf numFmtId="37" fontId="11" fillId="0" borderId="19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9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37" fontId="11" fillId="0" borderId="35" xfId="0" applyNumberFormat="1" applyFont="1" applyBorder="1" applyAlignment="1">
      <alignment horizontal="right"/>
    </xf>
    <xf numFmtId="37" fontId="11" fillId="0" borderId="15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/>
    </xf>
    <xf numFmtId="37" fontId="11" fillId="0" borderId="19" xfId="0" applyNumberFormat="1" applyFont="1" applyBorder="1" applyAlignment="1">
      <alignment horizontal="left"/>
    </xf>
    <xf numFmtId="37" fontId="3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10" fillId="0" borderId="16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37" fontId="11" fillId="0" borderId="15" xfId="0" applyNumberFormat="1" applyFont="1" applyBorder="1" applyAlignment="1">
      <alignment/>
    </xf>
    <xf numFmtId="37" fontId="10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>
      <alignment/>
    </xf>
    <xf numFmtId="37" fontId="4" fillId="0" borderId="0" xfId="0" applyNumberFormat="1" applyFont="1" applyAlignment="1">
      <alignment horizontal="right" textRotation="180"/>
    </xf>
    <xf numFmtId="37" fontId="0" fillId="33" borderId="0" xfId="0" applyNumberFormat="1" applyFont="1" applyFill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6" fillId="33" borderId="23" xfId="0" applyNumberFormat="1" applyFont="1" applyFill="1" applyBorder="1" applyAlignment="1">
      <alignment horizontal="centerContinuous"/>
    </xf>
    <xf numFmtId="37" fontId="8" fillId="33" borderId="15" xfId="0" applyNumberFormat="1" applyFont="1" applyFill="1" applyBorder="1" applyAlignment="1">
      <alignment horizontal="centerContinuous"/>
    </xf>
    <xf numFmtId="37" fontId="6" fillId="33" borderId="15" xfId="0" applyNumberFormat="1" applyFont="1" applyFill="1" applyBorder="1" applyAlignment="1">
      <alignment horizontal="centerContinuous"/>
    </xf>
    <xf numFmtId="37" fontId="10" fillId="33" borderId="0" xfId="0" applyNumberFormat="1" applyFont="1" applyFill="1" applyAlignment="1">
      <alignment/>
    </xf>
    <xf numFmtId="37" fontId="12" fillId="33" borderId="0" xfId="0" applyNumberFormat="1" applyFont="1" applyFill="1" applyAlignment="1">
      <alignment horizontal="center"/>
    </xf>
    <xf numFmtId="37" fontId="0" fillId="0" borderId="25" xfId="0" applyNumberFormat="1" applyFont="1" applyBorder="1" applyAlignment="1">
      <alignment/>
    </xf>
    <xf numFmtId="37" fontId="8" fillId="33" borderId="0" xfId="0" applyNumberFormat="1" applyFont="1" applyFill="1" applyAlignment="1">
      <alignment horizontal="left"/>
    </xf>
    <xf numFmtId="37" fontId="8" fillId="0" borderId="27" xfId="0" applyNumberFormat="1" applyFont="1" applyBorder="1" applyAlignment="1" applyProtection="1">
      <alignment/>
      <protection/>
    </xf>
    <xf numFmtId="37" fontId="8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10" fillId="0" borderId="15" xfId="0" applyNumberFormat="1" applyFont="1" applyBorder="1" applyAlignment="1">
      <alignment/>
    </xf>
    <xf numFmtId="37" fontId="8" fillId="0" borderId="29" xfId="0" applyNumberFormat="1" applyFont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right" vertical="top" textRotation="180"/>
    </xf>
    <xf numFmtId="37" fontId="18" fillId="0" borderId="0" xfId="0" applyNumberFormat="1" applyFont="1" applyAlignment="1">
      <alignment horizontal="left"/>
    </xf>
    <xf numFmtId="37" fontId="0" fillId="0" borderId="0" xfId="0" applyNumberFormat="1" applyBorder="1" applyAlignment="1">
      <alignment/>
    </xf>
    <xf numFmtId="37" fontId="22" fillId="0" borderId="0" xfId="0" applyNumberFormat="1" applyFont="1" applyAlignment="1">
      <alignment/>
    </xf>
    <xf numFmtId="37" fontId="4" fillId="0" borderId="30" xfId="0" applyNumberFormat="1" applyFont="1" applyFill="1" applyBorder="1" applyAlignment="1" quotePrefix="1">
      <alignment horizontal="right"/>
    </xf>
    <xf numFmtId="37" fontId="10" fillId="0" borderId="24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quotePrefix="1">
      <alignment horizontal="centerContinuous"/>
    </xf>
    <xf numFmtId="37" fontId="4" fillId="0" borderId="0" xfId="0" applyNumberFormat="1" applyFont="1" applyFill="1" applyAlignment="1" applyProtection="1">
      <alignment horizontal="centerContinuous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8" fillId="0" borderId="36" xfId="0" applyNumberFormat="1" applyFont="1" applyFill="1" applyBorder="1" applyAlignment="1" quotePrefix="1">
      <alignment horizontal="centerContinuous"/>
    </xf>
    <xf numFmtId="37" fontId="0" fillId="0" borderId="0" xfId="0" applyNumberFormat="1" applyFont="1" applyFill="1" applyAlignment="1">
      <alignment horizontal="left"/>
    </xf>
    <xf numFmtId="37" fontId="8" fillId="0" borderId="3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24" fillId="0" borderId="0" xfId="0" applyNumberFormat="1" applyFont="1" applyFill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right"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>
      <alignment horizontal="centerContinuous"/>
    </xf>
    <xf numFmtId="37" fontId="8" fillId="0" borderId="4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quotePrefix="1">
      <alignment horizontal="centerContinuous"/>
    </xf>
    <xf numFmtId="37" fontId="4" fillId="0" borderId="0" xfId="0" applyNumberFormat="1" applyFont="1" applyFill="1" applyBorder="1" applyAlignment="1" applyProtection="1">
      <alignment horizontal="centerContinuous"/>
      <protection/>
    </xf>
    <xf numFmtId="37" fontId="9" fillId="0" borderId="46" xfId="0" applyNumberFormat="1" applyFont="1" applyFill="1" applyBorder="1" applyAlignment="1" applyProtection="1">
      <alignment horizontal="center"/>
      <protection/>
    </xf>
    <xf numFmtId="37" fontId="8" fillId="0" borderId="24" xfId="0" applyNumberFormat="1" applyFont="1" applyFill="1" applyBorder="1" applyAlignment="1" applyProtection="1">
      <alignment horizontal="center"/>
      <protection/>
    </xf>
    <xf numFmtId="37" fontId="7" fillId="0" borderId="47" xfId="0" applyNumberFormat="1" applyFont="1" applyFill="1" applyBorder="1" applyAlignment="1" applyProtection="1">
      <alignment/>
      <protection/>
    </xf>
    <xf numFmtId="37" fontId="8" fillId="0" borderId="26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>
      <alignment horizontal="centerContinuous"/>
    </xf>
    <xf numFmtId="37" fontId="4" fillId="0" borderId="15" xfId="0" applyNumberFormat="1" applyFont="1" applyFill="1" applyBorder="1" applyAlignment="1" quotePrefix="1">
      <alignment horizontal="centerContinuous"/>
    </xf>
    <xf numFmtId="37" fontId="4" fillId="0" borderId="15" xfId="0" applyNumberFormat="1" applyFont="1" applyFill="1" applyBorder="1" applyAlignment="1" applyProtection="1">
      <alignment horizontal="centerContinuous"/>
      <protection/>
    </xf>
    <xf numFmtId="37" fontId="3" fillId="0" borderId="15" xfId="0" applyNumberFormat="1" applyFont="1" applyFill="1" applyBorder="1" applyAlignment="1" applyProtection="1">
      <alignment horizontal="right"/>
      <protection/>
    </xf>
    <xf numFmtId="37" fontId="3" fillId="0" borderId="19" xfId="0" applyNumberFormat="1" applyFont="1" applyFill="1" applyBorder="1" applyAlignment="1" applyProtection="1">
      <alignment horizontal="right"/>
      <protection/>
    </xf>
    <xf numFmtId="37" fontId="3" fillId="0" borderId="35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right"/>
    </xf>
    <xf numFmtId="37" fontId="0" fillId="0" borderId="15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26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/>
    </xf>
    <xf numFmtId="37" fontId="3" fillId="0" borderId="19" xfId="0" applyNumberFormat="1" applyFont="1" applyBorder="1" applyAlignment="1">
      <alignment/>
    </xf>
    <xf numFmtId="37" fontId="11" fillId="0" borderId="19" xfId="0" applyNumberFormat="1" applyFont="1" applyBorder="1" applyAlignment="1">
      <alignment/>
    </xf>
    <xf numFmtId="37" fontId="10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 horizontal="right"/>
    </xf>
    <xf numFmtId="37" fontId="8" fillId="0" borderId="35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4" fillId="0" borderId="0" xfId="0" applyNumberFormat="1" applyFont="1" applyAlignment="1">
      <alignment horizontal="centerContinuous" vertical="center"/>
    </xf>
    <xf numFmtId="37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0" fillId="33" borderId="0" xfId="0" applyNumberFormat="1" applyFont="1" applyFill="1" applyAlignment="1" applyProtection="1">
      <alignment horizontal="centerContinuous"/>
      <protection/>
    </xf>
    <xf numFmtId="37" fontId="4" fillId="33" borderId="0" xfId="0" applyNumberFormat="1" applyFont="1" applyFill="1" applyBorder="1" applyAlignment="1">
      <alignment horizontal="centerContinuous"/>
    </xf>
    <xf numFmtId="37" fontId="0" fillId="33" borderId="0" xfId="0" applyNumberFormat="1" applyFont="1" applyFill="1" applyBorder="1" applyAlignment="1">
      <alignment horizontal="centerContinuous"/>
    </xf>
    <xf numFmtId="37" fontId="0" fillId="0" borderId="0" xfId="0" applyNumberFormat="1" applyFont="1" applyBorder="1" applyAlignment="1">
      <alignment horizontal="centerContinuous"/>
    </xf>
    <xf numFmtId="37" fontId="4" fillId="33" borderId="0" xfId="0" applyNumberFormat="1" applyFont="1" applyFill="1" applyAlignment="1">
      <alignment horizontal="center"/>
    </xf>
    <xf numFmtId="37" fontId="4" fillId="33" borderId="0" xfId="0" applyNumberFormat="1" applyFont="1" applyFill="1" applyAlignment="1">
      <alignment horizontal="centerContinuous"/>
    </xf>
    <xf numFmtId="37" fontId="9" fillId="33" borderId="47" xfId="0" applyNumberFormat="1" applyFont="1" applyFill="1" applyBorder="1" applyAlignment="1" applyProtection="1">
      <alignment horizontal="centerContinuous"/>
      <protection/>
    </xf>
    <xf numFmtId="37" fontId="9" fillId="33" borderId="14" xfId="0" applyNumberFormat="1" applyFont="1" applyFill="1" applyBorder="1" applyAlignment="1" applyProtection="1">
      <alignment horizontal="center"/>
      <protection/>
    </xf>
    <xf numFmtId="37" fontId="9" fillId="33" borderId="14" xfId="0" applyNumberFormat="1" applyFont="1" applyFill="1" applyBorder="1" applyAlignment="1" applyProtection="1">
      <alignment horizontal="centerContinuous"/>
      <protection/>
    </xf>
    <xf numFmtId="37" fontId="9" fillId="33" borderId="23" xfId="0" applyNumberFormat="1" applyFont="1" applyFill="1" applyBorder="1" applyAlignment="1" applyProtection="1">
      <alignment horizontal="center"/>
      <protection/>
    </xf>
    <xf numFmtId="37" fontId="9" fillId="33" borderId="19" xfId="0" applyNumberFormat="1" applyFont="1" applyFill="1" applyBorder="1" applyAlignment="1" applyProtection="1">
      <alignment horizontal="centerContinuous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quotePrefix="1">
      <alignment horizontal="centerContinuous"/>
    </xf>
    <xf numFmtId="37" fontId="9" fillId="33" borderId="24" xfId="0" applyNumberFormat="1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8" fillId="33" borderId="0" xfId="0" applyNumberFormat="1" applyFont="1" applyFill="1" applyAlignment="1">
      <alignment horizontal="center"/>
    </xf>
    <xf numFmtId="37" fontId="12" fillId="33" borderId="0" xfId="0" applyNumberFormat="1" applyFont="1" applyFill="1" applyBorder="1" applyAlignment="1" applyProtection="1">
      <alignment horizontal="left"/>
      <protection/>
    </xf>
    <xf numFmtId="37" fontId="7" fillId="33" borderId="0" xfId="0" applyNumberFormat="1" applyFont="1" applyFill="1" applyAlignment="1">
      <alignment horizontal="left"/>
    </xf>
    <xf numFmtId="37" fontId="9" fillId="0" borderId="26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>
      <alignment horizontal="center"/>
    </xf>
    <xf numFmtId="37" fontId="8" fillId="33" borderId="0" xfId="0" applyNumberFormat="1" applyFont="1" applyFill="1" applyBorder="1" applyAlignment="1" applyProtection="1">
      <alignment horizontal="left"/>
      <protection/>
    </xf>
    <xf numFmtId="37" fontId="0" fillId="33" borderId="0" xfId="0" applyNumberFormat="1" applyFont="1" applyFill="1" applyAlignment="1">
      <alignment horizontal="left"/>
    </xf>
    <xf numFmtId="37" fontId="8" fillId="0" borderId="28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Continuous"/>
    </xf>
    <xf numFmtId="37" fontId="0" fillId="33" borderId="0" xfId="0" applyNumberFormat="1" applyFont="1" applyFill="1" applyAlignment="1">
      <alignment/>
    </xf>
    <xf numFmtId="37" fontId="3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11" fillId="0" borderId="35" xfId="0" applyNumberFormat="1" applyFont="1" applyBorder="1" applyAlignment="1">
      <alignment/>
    </xf>
    <xf numFmtId="37" fontId="10" fillId="0" borderId="19" xfId="0" applyNumberFormat="1" applyFont="1" applyBorder="1" applyAlignment="1">
      <alignment horizontal="right"/>
    </xf>
    <xf numFmtId="37" fontId="8" fillId="0" borderId="15" xfId="0" applyNumberFormat="1" applyFont="1" applyBorder="1" applyAlignment="1">
      <alignment horizontal="right"/>
    </xf>
    <xf numFmtId="37" fontId="14" fillId="0" borderId="0" xfId="0" applyNumberFormat="1" applyFont="1" applyFill="1" applyAlignment="1">
      <alignment/>
    </xf>
    <xf numFmtId="37" fontId="8" fillId="0" borderId="45" xfId="0" applyNumberFormat="1" applyFont="1" applyFill="1" applyBorder="1" applyAlignment="1">
      <alignment horizontal="center"/>
    </xf>
    <xf numFmtId="37" fontId="9" fillId="0" borderId="34" xfId="0" applyNumberFormat="1" applyFont="1" applyFill="1" applyBorder="1" applyAlignment="1" applyProtection="1">
      <alignment horizontal="center"/>
      <protection/>
    </xf>
    <xf numFmtId="37" fontId="8" fillId="0" borderId="35" xfId="0" applyNumberFormat="1" applyFont="1" applyFill="1" applyBorder="1" applyAlignment="1" applyProtection="1" quotePrefix="1">
      <alignment horizontal="center"/>
      <protection/>
    </xf>
    <xf numFmtId="37" fontId="22" fillId="0" borderId="0" xfId="0" applyNumberFormat="1" applyFont="1" applyAlignment="1">
      <alignment horizontal="center"/>
    </xf>
    <xf numFmtId="37" fontId="22" fillId="0" borderId="0" xfId="0" applyNumberFormat="1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8" fillId="0" borderId="35" xfId="0" applyNumberFormat="1" applyFont="1" applyFill="1" applyBorder="1" applyAlignment="1" applyProtection="1" quotePrefix="1">
      <alignment horizontal="center" vertical="distributed"/>
      <protection/>
    </xf>
    <xf numFmtId="37" fontId="9" fillId="0" borderId="19" xfId="0" applyNumberFormat="1" applyFont="1" applyFill="1" applyBorder="1" applyAlignment="1" applyProtection="1">
      <alignment horizontal="center" vertical="distributed"/>
      <protection/>
    </xf>
    <xf numFmtId="170" fontId="10" fillId="0" borderId="19" xfId="0" applyNumberFormat="1" applyFont="1" applyFill="1" applyBorder="1" applyAlignment="1" applyProtection="1">
      <alignment horizontal="right"/>
      <protection/>
    </xf>
    <xf numFmtId="170" fontId="10" fillId="0" borderId="24" xfId="0" applyNumberFormat="1" applyFont="1" applyFill="1" applyBorder="1" applyAlignment="1" applyProtection="1">
      <alignment horizontal="right"/>
      <protection/>
    </xf>
    <xf numFmtId="170" fontId="12" fillId="0" borderId="19" xfId="0" applyNumberFormat="1" applyFont="1" applyFill="1" applyBorder="1" applyAlignment="1" applyProtection="1">
      <alignment/>
      <protection/>
    </xf>
    <xf numFmtId="170" fontId="12" fillId="0" borderId="24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7" fontId="9" fillId="0" borderId="35" xfId="0" applyNumberFormat="1" applyFont="1" applyFill="1" applyBorder="1" applyAlignment="1" applyProtection="1">
      <alignment horizontal="centerContinuous"/>
      <protection/>
    </xf>
    <xf numFmtId="37" fontId="9" fillId="0" borderId="35" xfId="0" applyNumberFormat="1" applyFont="1" applyFill="1" applyBorder="1" applyAlignment="1" applyProtection="1">
      <alignment horizontal="center"/>
      <protection/>
    </xf>
    <xf numFmtId="37" fontId="9" fillId="0" borderId="36" xfId="0" applyNumberFormat="1" applyFont="1" applyFill="1" applyBorder="1" applyAlignment="1" applyProtection="1">
      <alignment horizontal="center"/>
      <protection/>
    </xf>
    <xf numFmtId="37" fontId="9" fillId="0" borderId="13" xfId="0" applyNumberFormat="1" applyFont="1" applyFill="1" applyBorder="1" applyAlignment="1" applyProtection="1">
      <alignment horizontal="center"/>
      <protection/>
    </xf>
    <xf numFmtId="37" fontId="8" fillId="0" borderId="35" xfId="0" applyNumberFormat="1" applyFont="1" applyFill="1" applyBorder="1" applyAlignment="1" quotePrefix="1">
      <alignment horizontal="centerContinuous"/>
    </xf>
    <xf numFmtId="37" fontId="8" fillId="0" borderId="34" xfId="0" applyNumberFormat="1" applyFont="1" applyFill="1" applyBorder="1" applyAlignment="1">
      <alignment horizontal="center"/>
    </xf>
    <xf numFmtId="37" fontId="9" fillId="33" borderId="15" xfId="0" applyNumberFormat="1" applyFont="1" applyFill="1" applyBorder="1" applyAlignment="1" applyProtection="1">
      <alignment horizontal="center"/>
      <protection/>
    </xf>
    <xf numFmtId="37" fontId="9" fillId="0" borderId="25" xfId="0" applyNumberFormat="1" applyFont="1" applyBorder="1" applyAlignment="1" applyProtection="1">
      <alignment horizontal="center"/>
      <protection/>
    </xf>
    <xf numFmtId="165" fontId="0" fillId="0" borderId="30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165" fontId="10" fillId="0" borderId="0" xfId="0" applyNumberFormat="1" applyFont="1" applyFill="1" applyAlignment="1" applyProtection="1">
      <alignment horizontal="right"/>
      <protection/>
    </xf>
    <xf numFmtId="165" fontId="8" fillId="0" borderId="35" xfId="0" applyNumberFormat="1" applyFont="1" applyFill="1" applyBorder="1" applyAlignment="1" applyProtection="1">
      <alignment horizontal="right"/>
      <protection/>
    </xf>
    <xf numFmtId="165" fontId="10" fillId="0" borderId="19" xfId="0" applyNumberFormat="1" applyFont="1" applyFill="1" applyBorder="1" applyAlignment="1" applyProtection="1">
      <alignment horizontal="right"/>
      <protection/>
    </xf>
    <xf numFmtId="165" fontId="8" fillId="0" borderId="22" xfId="0" applyNumberFormat="1" applyFont="1" applyFill="1" applyBorder="1" applyAlignment="1" applyProtection="1">
      <alignment horizontal="right"/>
      <protection/>
    </xf>
    <xf numFmtId="165" fontId="8" fillId="0" borderId="48" xfId="0" applyNumberFormat="1" applyFont="1" applyFill="1" applyBorder="1" applyAlignment="1" applyProtection="1">
      <alignment horizontal="right"/>
      <protection/>
    </xf>
    <xf numFmtId="165" fontId="8" fillId="0" borderId="49" xfId="0" applyNumberFormat="1" applyFont="1" applyFill="1" applyBorder="1" applyAlignment="1" applyProtection="1">
      <alignment horizontal="right"/>
      <protection/>
    </xf>
    <xf numFmtId="165" fontId="8" fillId="0" borderId="19" xfId="0" applyNumberFormat="1" applyFont="1" applyFill="1" applyBorder="1" applyAlignment="1" applyProtection="1">
      <alignment horizontal="right"/>
      <protection/>
    </xf>
    <xf numFmtId="165" fontId="8" fillId="0" borderId="50" xfId="0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Fill="1" applyBorder="1" applyAlignment="1" applyProtection="1">
      <alignment horizontal="right"/>
      <protection/>
    </xf>
    <xf numFmtId="165" fontId="0" fillId="0" borderId="33" xfId="0" applyNumberFormat="1" applyBorder="1" applyAlignment="1">
      <alignment/>
    </xf>
    <xf numFmtId="165" fontId="0" fillId="0" borderId="33" xfId="0" applyNumberForma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165" fontId="8" fillId="0" borderId="51" xfId="0" applyNumberFormat="1" applyFont="1" applyFill="1" applyBorder="1" applyAlignment="1" applyProtection="1">
      <alignment horizontal="right"/>
      <protection/>
    </xf>
    <xf numFmtId="165" fontId="0" fillId="0" borderId="30" xfId="0" applyNumberFormat="1" applyFill="1" applyBorder="1" applyAlignment="1">
      <alignment/>
    </xf>
    <xf numFmtId="165" fontId="8" fillId="0" borderId="24" xfId="0" applyNumberFormat="1" applyFont="1" applyFill="1" applyBorder="1" applyAlignment="1" applyProtection="1">
      <alignment horizontal="right"/>
      <protection/>
    </xf>
    <xf numFmtId="165" fontId="12" fillId="0" borderId="22" xfId="0" applyNumberFormat="1" applyFont="1" applyFill="1" applyBorder="1" applyAlignment="1" applyProtection="1">
      <alignment/>
      <protection/>
    </xf>
    <xf numFmtId="165" fontId="9" fillId="0" borderId="22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 horizontal="centerContinuous"/>
      <protection/>
    </xf>
    <xf numFmtId="37" fontId="0" fillId="0" borderId="47" xfId="0" applyNumberFormat="1" applyFont="1" applyFill="1" applyBorder="1" applyAlignment="1" applyProtection="1">
      <alignment/>
      <protection/>
    </xf>
    <xf numFmtId="37" fontId="3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31" xfId="0" applyNumberFormat="1" applyFont="1" applyFill="1" applyBorder="1" applyAlignment="1">
      <alignment horizontal="right"/>
    </xf>
    <xf numFmtId="165" fontId="4" fillId="0" borderId="33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 applyProtection="1">
      <alignment horizontal="center"/>
      <protection/>
    </xf>
    <xf numFmtId="170" fontId="8" fillId="0" borderId="24" xfId="0" applyNumberFormat="1" applyFont="1" applyFill="1" applyBorder="1" applyAlignment="1" applyProtection="1">
      <alignment horizontal="center"/>
      <protection/>
    </xf>
    <xf numFmtId="170" fontId="11" fillId="0" borderId="19" xfId="0" applyNumberFormat="1" applyFont="1" applyFill="1" applyBorder="1" applyAlignment="1" applyProtection="1">
      <alignment horizontal="right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Alignment="1" applyProtection="1">
      <alignment horizontal="centerContinuous"/>
      <protection/>
    </xf>
    <xf numFmtId="172" fontId="8" fillId="0" borderId="22" xfId="0" applyNumberFormat="1" applyFont="1" applyFill="1" applyBorder="1" applyAlignment="1" applyProtection="1">
      <alignment horizontal="right"/>
      <protection/>
    </xf>
    <xf numFmtId="172" fontId="8" fillId="0" borderId="51" xfId="0" applyNumberFormat="1" applyFont="1" applyFill="1" applyBorder="1" applyAlignment="1" applyProtection="1">
      <alignment horizontal="right"/>
      <protection/>
    </xf>
    <xf numFmtId="172" fontId="8" fillId="0" borderId="19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35" xfId="0" applyNumberFormat="1" applyFont="1" applyFill="1" applyBorder="1" applyAlignment="1" applyProtection="1">
      <alignment horizontal="right"/>
      <protection/>
    </xf>
    <xf numFmtId="172" fontId="10" fillId="0" borderId="35" xfId="0" applyNumberFormat="1" applyFont="1" applyFill="1" applyBorder="1" applyAlignment="1" applyProtection="1">
      <alignment horizontal="right"/>
      <protection/>
    </xf>
    <xf numFmtId="172" fontId="8" fillId="0" borderId="50" xfId="0" applyNumberFormat="1" applyFont="1" applyFill="1" applyBorder="1" applyAlignment="1" applyProtection="1">
      <alignment horizontal="right"/>
      <protection/>
    </xf>
    <xf numFmtId="165" fontId="0" fillId="0" borderId="33" xfId="0" applyNumberFormat="1" applyFont="1" applyFill="1" applyBorder="1" applyAlignment="1">
      <alignment/>
    </xf>
    <xf numFmtId="165" fontId="10" fillId="0" borderId="19" xfId="0" applyNumberFormat="1" applyFont="1" applyBorder="1" applyAlignment="1">
      <alignment/>
    </xf>
    <xf numFmtId="165" fontId="8" fillId="0" borderId="19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8" fillId="0" borderId="35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/>
    </xf>
    <xf numFmtId="165" fontId="8" fillId="0" borderId="35" xfId="0" applyNumberFormat="1" applyFont="1" applyBorder="1" applyAlignment="1">
      <alignment/>
    </xf>
    <xf numFmtId="165" fontId="8" fillId="0" borderId="48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51" xfId="0" applyNumberFormat="1" applyFont="1" applyBorder="1" applyAlignment="1">
      <alignment/>
    </xf>
    <xf numFmtId="165" fontId="8" fillId="0" borderId="50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/>
    </xf>
    <xf numFmtId="37" fontId="4" fillId="0" borderId="46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Fill="1" applyBorder="1" applyAlignment="1" applyProtection="1">
      <alignment horizontal="center"/>
      <protection/>
    </xf>
    <xf numFmtId="165" fontId="9" fillId="0" borderId="50" xfId="0" applyNumberFormat="1" applyFont="1" applyFill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37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24" xfId="0" applyNumberFormat="1" applyFont="1" applyBorder="1" applyAlignment="1" applyProtection="1">
      <alignment/>
      <protection/>
    </xf>
    <xf numFmtId="165" fontId="4" fillId="0" borderId="42" xfId="0" applyNumberFormat="1" applyFont="1" applyBorder="1" applyAlignment="1" applyProtection="1">
      <alignment/>
      <protection/>
    </xf>
    <xf numFmtId="165" fontId="4" fillId="0" borderId="52" xfId="0" applyNumberFormat="1" applyFont="1" applyBorder="1" applyAlignment="1" applyProtection="1">
      <alignment/>
      <protection/>
    </xf>
    <xf numFmtId="37" fontId="0" fillId="0" borderId="33" xfId="0" applyNumberFormat="1" applyFont="1" applyFill="1" applyBorder="1" applyAlignment="1">
      <alignment/>
    </xf>
    <xf numFmtId="165" fontId="0" fillId="0" borderId="53" xfId="0" applyNumberFormat="1" applyFont="1" applyFill="1" applyBorder="1" applyAlignment="1">
      <alignment/>
    </xf>
    <xf numFmtId="3" fontId="18" fillId="0" borderId="0" xfId="0" applyNumberFormat="1" applyFont="1" applyAlignment="1" quotePrefix="1">
      <alignment horizontal="right"/>
    </xf>
    <xf numFmtId="37" fontId="18" fillId="0" borderId="0" xfId="0" applyNumberFormat="1" applyFont="1" applyAlignment="1" quotePrefix="1">
      <alignment horizontal="right"/>
    </xf>
    <xf numFmtId="37" fontId="18" fillId="0" borderId="0" xfId="0" applyNumberFormat="1" applyFont="1" applyAlignment="1">
      <alignment horizontal="right"/>
    </xf>
    <xf numFmtId="37" fontId="9" fillId="33" borderId="54" xfId="0" applyNumberFormat="1" applyFont="1" applyFill="1" applyBorder="1" applyAlignment="1" applyProtection="1">
      <alignment horizontal="centerContinuous"/>
      <protection/>
    </xf>
    <xf numFmtId="37" fontId="9" fillId="0" borderId="2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68" fontId="0" fillId="0" borderId="0" xfId="0" applyNumberFormat="1" applyFill="1" applyBorder="1" applyAlignment="1">
      <alignment horizontal="right"/>
    </xf>
    <xf numFmtId="166" fontId="28" fillId="0" borderId="0" xfId="45" applyNumberFormat="1" applyFont="1" applyFill="1" applyAlignment="1">
      <alignment/>
    </xf>
    <xf numFmtId="166" fontId="28" fillId="0" borderId="0" xfId="45" applyNumberFormat="1" applyFont="1" applyFill="1" applyAlignment="1">
      <alignment horizontal="center"/>
    </xf>
    <xf numFmtId="0" fontId="14" fillId="0" borderId="0" xfId="45" applyNumberFormat="1" applyFont="1" applyFill="1" applyAlignment="1">
      <alignment horizontal="center"/>
    </xf>
    <xf numFmtId="166" fontId="20" fillId="0" borderId="0" xfId="45" applyNumberFormat="1" applyFont="1" applyFill="1" applyAlignment="1">
      <alignment horizontal="center"/>
    </xf>
    <xf numFmtId="166" fontId="14" fillId="0" borderId="0" xfId="45" applyNumberFormat="1" applyFont="1" applyFill="1" applyAlignment="1">
      <alignment horizontal="right"/>
    </xf>
    <xf numFmtId="0" fontId="28" fillId="0" borderId="0" xfId="59" applyFont="1" applyFill="1">
      <alignment/>
      <protection/>
    </xf>
    <xf numFmtId="0" fontId="28" fillId="0" borderId="0" xfId="59" applyFont="1" applyFill="1" applyBorder="1">
      <alignment/>
      <protection/>
    </xf>
    <xf numFmtId="0" fontId="1" fillId="0" borderId="0" xfId="59" applyFill="1" applyBorder="1">
      <alignment/>
      <protection/>
    </xf>
    <xf numFmtId="166" fontId="20" fillId="0" borderId="0" xfId="45" applyNumberFormat="1" applyFont="1" applyFill="1" applyBorder="1" applyAlignment="1">
      <alignment horizontal="center"/>
    </xf>
    <xf numFmtId="0" fontId="1" fillId="0" borderId="0" xfId="59" applyFill="1">
      <alignment/>
      <protection/>
    </xf>
    <xf numFmtId="166" fontId="29" fillId="0" borderId="0" xfId="45" applyNumberFormat="1" applyFont="1" applyFill="1" applyAlignment="1">
      <alignment horizontal="center"/>
    </xf>
    <xf numFmtId="166" fontId="5" fillId="0" borderId="55" xfId="45" applyNumberFormat="1" applyFont="1" applyFill="1" applyBorder="1" applyAlignment="1">
      <alignment horizontal="center"/>
    </xf>
    <xf numFmtId="166" fontId="13" fillId="0" borderId="55" xfId="44" applyNumberFormat="1" applyFont="1" applyFill="1" applyBorder="1" applyAlignment="1">
      <alignment horizontal="center"/>
    </xf>
    <xf numFmtId="166" fontId="13" fillId="0" borderId="56" xfId="44" applyNumberFormat="1" applyFont="1" applyFill="1" applyBorder="1" applyAlignment="1">
      <alignment horizontal="center"/>
    </xf>
    <xf numFmtId="166" fontId="13" fillId="0" borderId="57" xfId="44" applyNumberFormat="1" applyFont="1" applyFill="1" applyBorder="1" applyAlignment="1">
      <alignment horizontal="center"/>
    </xf>
    <xf numFmtId="166" fontId="13" fillId="0" borderId="58" xfId="44" applyNumberFormat="1" applyFont="1" applyFill="1" applyBorder="1" applyAlignment="1">
      <alignment horizontal="center"/>
    </xf>
    <xf numFmtId="166" fontId="13" fillId="0" borderId="59" xfId="44" applyNumberFormat="1" applyFont="1" applyFill="1" applyBorder="1" applyAlignment="1">
      <alignment horizontal="center"/>
    </xf>
    <xf numFmtId="0" fontId="29" fillId="0" borderId="0" xfId="59" applyFont="1" applyFill="1">
      <alignment/>
      <protection/>
    </xf>
    <xf numFmtId="166" fontId="29" fillId="0" borderId="0" xfId="45" applyNumberFormat="1" applyFont="1" applyFill="1" applyAlignment="1">
      <alignment/>
    </xf>
    <xf numFmtId="0" fontId="5" fillId="0" borderId="60" xfId="59" applyFont="1" applyFill="1" applyBorder="1">
      <alignment/>
      <protection/>
    </xf>
    <xf numFmtId="166" fontId="13" fillId="0" borderId="60" xfId="44" applyNumberFormat="1" applyFont="1" applyFill="1" applyBorder="1" applyAlignment="1" quotePrefix="1">
      <alignment horizontal="center"/>
    </xf>
    <xf numFmtId="166" fontId="13" fillId="0" borderId="0" xfId="44" applyNumberFormat="1" applyFont="1" applyFill="1" applyBorder="1" applyAlignment="1">
      <alignment horizontal="center"/>
    </xf>
    <xf numFmtId="166" fontId="13" fillId="0" borderId="54" xfId="44" applyNumberFormat="1" applyFont="1" applyFill="1" applyBorder="1" applyAlignment="1">
      <alignment horizontal="center"/>
    </xf>
    <xf numFmtId="166" fontId="13" fillId="0" borderId="31" xfId="44" applyNumberFormat="1" applyFont="1" applyFill="1" applyBorder="1" applyAlignment="1">
      <alignment horizontal="center"/>
    </xf>
    <xf numFmtId="166" fontId="13" fillId="0" borderId="60" xfId="44" applyNumberFormat="1" applyFont="1" applyFill="1" applyBorder="1" applyAlignment="1">
      <alignment horizontal="center"/>
    </xf>
    <xf numFmtId="0" fontId="5" fillId="0" borderId="0" xfId="59" applyFont="1" applyFill="1" applyBorder="1">
      <alignment/>
      <protection/>
    </xf>
    <xf numFmtId="166" fontId="5" fillId="0" borderId="61" xfId="45" applyNumberFormat="1" applyFont="1" applyFill="1" applyBorder="1" applyAlignment="1">
      <alignment/>
    </xf>
    <xf numFmtId="3" fontId="1" fillId="0" borderId="0" xfId="45" applyNumberFormat="1" applyFill="1" applyAlignment="1">
      <alignment vertical="center"/>
    </xf>
    <xf numFmtId="3" fontId="13" fillId="0" borderId="55" xfId="45" applyNumberFormat="1" applyFont="1" applyFill="1" applyBorder="1" applyAlignment="1">
      <alignment vertical="center"/>
    </xf>
    <xf numFmtId="174" fontId="13" fillId="0" borderId="55" xfId="45" applyNumberFormat="1" applyFont="1" applyFill="1" applyBorder="1" applyAlignment="1">
      <alignment vertical="center"/>
    </xf>
    <xf numFmtId="174" fontId="5" fillId="0" borderId="55" xfId="45" applyNumberFormat="1" applyFont="1" applyFill="1" applyBorder="1" applyAlignment="1">
      <alignment vertical="center"/>
    </xf>
    <xf numFmtId="0" fontId="1" fillId="0" borderId="0" xfId="59" applyFill="1" applyAlignment="1">
      <alignment vertical="center"/>
      <protection/>
    </xf>
    <xf numFmtId="3" fontId="13" fillId="0" borderId="60" xfId="45" applyNumberFormat="1" applyFont="1" applyFill="1" applyBorder="1" applyAlignment="1">
      <alignment vertical="center"/>
    </xf>
    <xf numFmtId="174" fontId="13" fillId="0" borderId="60" xfId="45" applyNumberFormat="1" applyFont="1" applyFill="1" applyBorder="1" applyAlignment="1">
      <alignment vertical="center"/>
    </xf>
    <xf numFmtId="174" fontId="5" fillId="0" borderId="60" xfId="45" applyNumberFormat="1" applyFont="1" applyFill="1" applyBorder="1" applyAlignment="1">
      <alignment vertical="center"/>
    </xf>
    <xf numFmtId="3" fontId="1" fillId="0" borderId="0" xfId="45" applyNumberFormat="1" applyFill="1" applyBorder="1" applyAlignment="1">
      <alignment vertical="center"/>
    </xf>
    <xf numFmtId="174" fontId="5" fillId="0" borderId="61" xfId="45" applyNumberFormat="1" applyFont="1" applyFill="1" applyBorder="1" applyAlignment="1">
      <alignment vertical="center"/>
    </xf>
    <xf numFmtId="3" fontId="20" fillId="0" borderId="0" xfId="45" applyNumberFormat="1" applyFont="1" applyFill="1" applyBorder="1" applyAlignment="1">
      <alignment/>
    </xf>
    <xf numFmtId="3" fontId="13" fillId="0" borderId="62" xfId="45" applyNumberFormat="1" applyFont="1" applyFill="1" applyBorder="1" applyAlignment="1">
      <alignment/>
    </xf>
    <xf numFmtId="174" fontId="13" fillId="0" borderId="62" xfId="45" applyNumberFormat="1" applyFont="1" applyFill="1" applyBorder="1" applyAlignment="1">
      <alignment/>
    </xf>
    <xf numFmtId="3" fontId="13" fillId="0" borderId="60" xfId="45" applyNumberFormat="1" applyFont="1" applyFill="1" applyBorder="1" applyAlignment="1">
      <alignment/>
    </xf>
    <xf numFmtId="174" fontId="13" fillId="0" borderId="60" xfId="45" applyNumberFormat="1" applyFont="1" applyFill="1" applyBorder="1" applyAlignment="1">
      <alignment/>
    </xf>
    <xf numFmtId="174" fontId="5" fillId="0" borderId="0" xfId="45" applyNumberFormat="1" applyFont="1" applyFill="1" applyBorder="1" applyAlignment="1">
      <alignment/>
    </xf>
    <xf numFmtId="174" fontId="5" fillId="0" borderId="54" xfId="45" applyNumberFormat="1" applyFont="1" applyFill="1" applyBorder="1" applyAlignment="1">
      <alignment/>
    </xf>
    <xf numFmtId="3" fontId="1" fillId="0" borderId="0" xfId="45" applyNumberFormat="1" applyFill="1" applyBorder="1" applyAlignment="1">
      <alignment/>
    </xf>
    <xf numFmtId="174" fontId="5" fillId="0" borderId="0" xfId="45" applyNumberFormat="1" applyFont="1" applyFill="1" applyBorder="1" applyAlignment="1">
      <alignment vertical="center"/>
    </xf>
    <xf numFmtId="174" fontId="5" fillId="0" borderId="54" xfId="45" applyNumberFormat="1" applyFont="1" applyFill="1" applyBorder="1" applyAlignment="1">
      <alignment vertical="center"/>
    </xf>
    <xf numFmtId="3" fontId="1" fillId="0" borderId="0" xfId="45" applyNumberFormat="1" applyFill="1" applyAlignment="1">
      <alignment/>
    </xf>
    <xf numFmtId="3" fontId="20" fillId="0" borderId="0" xfId="45" applyNumberFormat="1" applyFont="1" applyFill="1" applyAlignment="1">
      <alignment/>
    </xf>
    <xf numFmtId="166" fontId="1" fillId="0" borderId="0" xfId="45" applyNumberFormat="1" applyFill="1" applyAlignment="1">
      <alignment horizontal="center"/>
    </xf>
    <xf numFmtId="166" fontId="1" fillId="0" borderId="0" xfId="45" applyNumberFormat="1" applyFont="1" applyFill="1" applyAlignment="1">
      <alignment horizontal="center"/>
    </xf>
    <xf numFmtId="166" fontId="1" fillId="0" borderId="0" xfId="45" applyNumberFormat="1" applyFont="1" applyFill="1" applyAlignment="1" quotePrefix="1">
      <alignment horizontal="center"/>
    </xf>
    <xf numFmtId="0" fontId="1" fillId="0" borderId="0" xfId="59" applyFill="1" applyAlignment="1">
      <alignment horizontal="center"/>
      <protection/>
    </xf>
    <xf numFmtId="166" fontId="1" fillId="0" borderId="0" xfId="45" applyNumberFormat="1" applyFill="1" applyAlignment="1">
      <alignment/>
    </xf>
    <xf numFmtId="37" fontId="4" fillId="0" borderId="0" xfId="0" applyNumberFormat="1" applyFont="1" applyAlignment="1">
      <alignment horizontal="right"/>
    </xf>
    <xf numFmtId="208" fontId="0" fillId="0" borderId="0" xfId="0" applyNumberFormat="1" applyFill="1" applyBorder="1" applyAlignment="1">
      <alignment horizontal="right"/>
    </xf>
    <xf numFmtId="213" fontId="0" fillId="0" borderId="0" xfId="0" applyNumberFormat="1" applyAlignment="1">
      <alignment/>
    </xf>
    <xf numFmtId="37" fontId="10" fillId="0" borderId="0" xfId="0" applyNumberFormat="1" applyFont="1" applyFill="1" applyBorder="1" applyAlignment="1">
      <alignment horizontal="right"/>
    </xf>
    <xf numFmtId="165" fontId="0" fillId="0" borderId="32" xfId="0" applyNumberFormat="1" applyFill="1" applyBorder="1" applyAlignment="1">
      <alignment/>
    </xf>
    <xf numFmtId="37" fontId="0" fillId="0" borderId="54" xfId="0" applyNumberForma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>
      <alignment horizontal="right" textRotation="180"/>
    </xf>
    <xf numFmtId="37" fontId="8" fillId="0" borderId="15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" fontId="0" fillId="0" borderId="30" xfId="0" applyNumberFormat="1" applyFill="1" applyBorder="1" applyAlignment="1">
      <alignment/>
    </xf>
    <xf numFmtId="208" fontId="4" fillId="0" borderId="0" xfId="0" applyNumberFormat="1" applyFont="1" applyFill="1" applyBorder="1" applyAlignment="1">
      <alignment horizontal="right"/>
    </xf>
    <xf numFmtId="208" fontId="0" fillId="0" borderId="63" xfId="0" applyNumberFormat="1" applyFill="1" applyBorder="1" applyAlignment="1">
      <alignment horizontal="right"/>
    </xf>
    <xf numFmtId="208" fontId="4" fillId="0" borderId="6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166" fontId="1" fillId="0" borderId="0" xfId="45" applyNumberFormat="1" applyFill="1" applyBorder="1" applyAlignment="1">
      <alignment/>
    </xf>
    <xf numFmtId="0" fontId="14" fillId="0" borderId="0" xfId="59" applyFont="1" applyBorder="1">
      <alignment/>
      <protection/>
    </xf>
    <xf numFmtId="0" fontId="13" fillId="0" borderId="61" xfId="0" applyFont="1" applyFill="1" applyBorder="1" applyAlignment="1">
      <alignment horizontal="right"/>
    </xf>
    <xf numFmtId="0" fontId="13" fillId="0" borderId="63" xfId="0" applyFont="1" applyFill="1" applyBorder="1" applyAlignment="1">
      <alignment horizontal="right"/>
    </xf>
    <xf numFmtId="0" fontId="13" fillId="0" borderId="65" xfId="0" applyFont="1" applyFill="1" applyBorder="1" applyAlignment="1">
      <alignment horizontal="right"/>
    </xf>
    <xf numFmtId="0" fontId="13" fillId="0" borderId="66" xfId="0" applyFont="1" applyFill="1" applyBorder="1" applyAlignment="1">
      <alignment horizontal="right"/>
    </xf>
    <xf numFmtId="166" fontId="13" fillId="0" borderId="60" xfId="44" applyNumberFormat="1" applyFont="1" applyFill="1" applyBorder="1" applyAlignment="1" quotePrefix="1">
      <alignment horizontal="right"/>
    </xf>
    <xf numFmtId="174" fontId="5" fillId="0" borderId="58" xfId="45" applyNumberFormat="1" applyFont="1" applyFill="1" applyBorder="1" applyAlignment="1">
      <alignment vertical="center"/>
    </xf>
    <xf numFmtId="174" fontId="13" fillId="0" borderId="61" xfId="45" applyNumberFormat="1" applyFont="1" applyFill="1" applyBorder="1" applyAlignment="1">
      <alignment/>
    </xf>
    <xf numFmtId="166" fontId="1" fillId="0" borderId="67" xfId="45" applyNumberFormat="1" applyFill="1" applyBorder="1" applyAlignment="1">
      <alignment/>
    </xf>
    <xf numFmtId="3" fontId="13" fillId="0" borderId="56" xfId="45" applyNumberFormat="1" applyFont="1" applyFill="1" applyBorder="1" applyAlignment="1">
      <alignment/>
    </xf>
    <xf numFmtId="166" fontId="1" fillId="0" borderId="56" xfId="45" applyNumberFormat="1" applyFill="1" applyBorder="1" applyAlignment="1">
      <alignment/>
    </xf>
    <xf numFmtId="166" fontId="1" fillId="0" borderId="68" xfId="45" applyNumberFormat="1" applyFill="1" applyBorder="1" applyAlignment="1">
      <alignment/>
    </xf>
    <xf numFmtId="3" fontId="13" fillId="0" borderId="69" xfId="45" applyNumberFormat="1" applyFont="1" applyFill="1" applyBorder="1" applyAlignment="1">
      <alignment/>
    </xf>
    <xf numFmtId="166" fontId="1" fillId="0" borderId="0" xfId="45" applyNumberFormat="1" applyBorder="1" applyAlignment="1">
      <alignment/>
    </xf>
    <xf numFmtId="174" fontId="13" fillId="0" borderId="70" xfId="45" applyNumberFormat="1" applyFont="1" applyFill="1" applyBorder="1" applyAlignment="1">
      <alignment vertical="center"/>
    </xf>
    <xf numFmtId="166" fontId="1" fillId="0" borderId="69" xfId="45" applyNumberFormat="1" applyFill="1" applyBorder="1" applyAlignment="1">
      <alignment/>
    </xf>
    <xf numFmtId="166" fontId="13" fillId="0" borderId="69" xfId="45" applyNumberFormat="1" applyFont="1" applyFill="1" applyBorder="1" applyAlignment="1">
      <alignment/>
    </xf>
    <xf numFmtId="166" fontId="1" fillId="0" borderId="71" xfId="45" applyNumberFormat="1" applyFill="1" applyBorder="1" applyAlignment="1">
      <alignment/>
    </xf>
    <xf numFmtId="166" fontId="1" fillId="0" borderId="63" xfId="45" applyNumberFormat="1" applyFill="1" applyBorder="1" applyAlignment="1">
      <alignment/>
    </xf>
    <xf numFmtId="166" fontId="1" fillId="0" borderId="72" xfId="45" applyNumberFormat="1" applyFill="1" applyBorder="1" applyAlignment="1">
      <alignment/>
    </xf>
    <xf numFmtId="37" fontId="10" fillId="0" borderId="0" xfId="0" applyNumberFormat="1" applyFont="1" applyBorder="1" applyAlignment="1">
      <alignment/>
    </xf>
    <xf numFmtId="37" fontId="8" fillId="0" borderId="15" xfId="0" applyNumberFormat="1" applyFont="1" applyBorder="1" applyAlignment="1" applyProtection="1">
      <alignment horizontal="left"/>
      <protection/>
    </xf>
    <xf numFmtId="37" fontId="3" fillId="0" borderId="15" xfId="0" applyNumberFormat="1" applyFont="1" applyBorder="1" applyAlignment="1">
      <alignment/>
    </xf>
    <xf numFmtId="37" fontId="8" fillId="0" borderId="15" xfId="0" applyNumberFormat="1" applyFont="1" applyBorder="1" applyAlignment="1">
      <alignment/>
    </xf>
    <xf numFmtId="3" fontId="4" fillId="0" borderId="33" xfId="0" applyNumberFormat="1" applyFont="1" applyFill="1" applyBorder="1" applyAlignment="1">
      <alignment/>
    </xf>
    <xf numFmtId="37" fontId="10" fillId="0" borderId="15" xfId="0" applyNumberFormat="1" applyFont="1" applyFill="1" applyBorder="1" applyAlignment="1">
      <alignment/>
    </xf>
    <xf numFmtId="165" fontId="5" fillId="0" borderId="70" xfId="59" applyNumberFormat="1" applyFont="1" applyFill="1" applyBorder="1" applyAlignment="1">
      <alignment vertical="center"/>
      <protection/>
    </xf>
    <xf numFmtId="37" fontId="18" fillId="0" borderId="0" xfId="0" applyNumberFormat="1" applyFont="1" applyFill="1" applyAlignment="1">
      <alignment horizontal="right"/>
    </xf>
    <xf numFmtId="37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216" fontId="31" fillId="0" borderId="0" xfId="0" applyNumberFormat="1" applyFont="1" applyAlignment="1">
      <alignment/>
    </xf>
    <xf numFmtId="166" fontId="31" fillId="0" borderId="0" xfId="42" applyNumberFormat="1" applyFont="1" applyAlignment="1">
      <alignment horizontal="right"/>
    </xf>
    <xf numFmtId="166" fontId="15" fillId="0" borderId="0" xfId="42" applyNumberFormat="1" applyFont="1" applyAlignment="1">
      <alignment horizontal="right"/>
    </xf>
    <xf numFmtId="0" fontId="15" fillId="0" borderId="0" xfId="0" applyFont="1" applyFill="1" applyAlignment="1">
      <alignment/>
    </xf>
    <xf numFmtId="43" fontId="13" fillId="0" borderId="0" xfId="42" applyFont="1" applyFill="1" applyBorder="1" applyAlignment="1">
      <alignment/>
    </xf>
    <xf numFmtId="166" fontId="13" fillId="0" borderId="0" xfId="42" applyNumberFormat="1" applyFont="1" applyFill="1" applyBorder="1" applyAlignment="1">
      <alignment horizontal="right"/>
    </xf>
    <xf numFmtId="166" fontId="31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3" fontId="31" fillId="0" borderId="0" xfId="42" applyFont="1" applyFill="1" applyBorder="1" applyAlignment="1">
      <alignment/>
    </xf>
    <xf numFmtId="166" fontId="31" fillId="0" borderId="0" xfId="42" applyNumberFormat="1" applyFont="1" applyFill="1" applyBorder="1" applyAlignment="1">
      <alignment horizontal="right"/>
    </xf>
    <xf numFmtId="43" fontId="15" fillId="0" borderId="0" xfId="42" applyFont="1" applyFill="1" applyBorder="1" applyAlignment="1">
      <alignment/>
    </xf>
    <xf numFmtId="166" fontId="15" fillId="0" borderId="0" xfId="42" applyNumberFormat="1" applyFont="1" applyFill="1" applyBorder="1" applyAlignment="1">
      <alignment horizontal="right"/>
    </xf>
    <xf numFmtId="166" fontId="5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37" fontId="5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217" fontId="0" fillId="0" borderId="0" xfId="0" applyNumberFormat="1" applyFont="1" applyAlignment="1">
      <alignment/>
    </xf>
    <xf numFmtId="217" fontId="4" fillId="0" borderId="0" xfId="0" applyNumberFormat="1" applyFont="1" applyAlignment="1">
      <alignment/>
    </xf>
    <xf numFmtId="217" fontId="0" fillId="0" borderId="0" xfId="0" applyNumberFormat="1" applyFont="1" applyFill="1" applyAlignment="1">
      <alignment/>
    </xf>
    <xf numFmtId="217" fontId="4" fillId="0" borderId="0" xfId="0" applyNumberFormat="1" applyFont="1" applyFill="1" applyAlignment="1">
      <alignment/>
    </xf>
    <xf numFmtId="217" fontId="0" fillId="0" borderId="73" xfId="0" applyNumberFormat="1" applyFont="1" applyBorder="1" applyAlignment="1">
      <alignment/>
    </xf>
    <xf numFmtId="0" fontId="3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218" fontId="7" fillId="0" borderId="0" xfId="0" applyNumberFormat="1" applyFont="1" applyAlignment="1">
      <alignment vertical="center"/>
    </xf>
    <xf numFmtId="218" fontId="7" fillId="0" borderId="63" xfId="0" applyNumberFormat="1" applyFont="1" applyBorder="1" applyAlignment="1">
      <alignment vertical="center"/>
    </xf>
    <xf numFmtId="218" fontId="7" fillId="0" borderId="56" xfId="0" applyNumberFormat="1" applyFont="1" applyBorder="1" applyAlignment="1">
      <alignment vertical="center"/>
    </xf>
    <xf numFmtId="218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37" fontId="9" fillId="0" borderId="47" xfId="0" applyNumberFormat="1" applyFont="1" applyFill="1" applyBorder="1" applyAlignment="1" applyProtection="1">
      <alignment horizontal="center"/>
      <protection/>
    </xf>
    <xf numFmtId="37" fontId="11" fillId="0" borderId="24" xfId="0" applyNumberFormat="1" applyFont="1" applyFill="1" applyBorder="1" applyAlignment="1" applyProtection="1">
      <alignment horizontal="right"/>
      <protection/>
    </xf>
    <xf numFmtId="165" fontId="8" fillId="0" borderId="74" xfId="0" applyNumberFormat="1" applyFont="1" applyFill="1" applyBorder="1" applyAlignment="1" applyProtection="1">
      <alignment horizontal="right"/>
      <protection/>
    </xf>
    <xf numFmtId="37" fontId="9" fillId="0" borderId="43" xfId="0" applyNumberFormat="1" applyFont="1" applyFill="1" applyBorder="1" applyAlignment="1" applyProtection="1">
      <alignment horizontal="center"/>
      <protection/>
    </xf>
    <xf numFmtId="37" fontId="9" fillId="0" borderId="37" xfId="0" applyNumberFormat="1" applyFont="1" applyFill="1" applyBorder="1" applyAlignment="1" applyProtection="1">
      <alignment horizontal="center"/>
      <protection/>
    </xf>
    <xf numFmtId="37" fontId="9" fillId="0" borderId="39" xfId="0" applyNumberFormat="1" applyFont="1" applyFill="1" applyBorder="1" applyAlignment="1" applyProtection="1">
      <alignment horizontal="center"/>
      <protection/>
    </xf>
    <xf numFmtId="37" fontId="11" fillId="0" borderId="37" xfId="0" applyNumberFormat="1" applyFont="1" applyFill="1" applyBorder="1" applyAlignment="1" applyProtection="1">
      <alignment horizontal="right"/>
      <protection/>
    </xf>
    <xf numFmtId="37" fontId="10" fillId="0" borderId="29" xfId="0" applyNumberFormat="1" applyFont="1" applyFill="1" applyBorder="1" applyAlignment="1" applyProtection="1">
      <alignment/>
      <protection/>
    </xf>
    <xf numFmtId="170" fontId="10" fillId="0" borderId="22" xfId="0" applyNumberFormat="1" applyFont="1" applyFill="1" applyBorder="1" applyAlignment="1" applyProtection="1">
      <alignment horizontal="right"/>
      <protection/>
    </xf>
    <xf numFmtId="37" fontId="10" fillId="0" borderId="21" xfId="0" applyNumberFormat="1" applyFont="1" applyFill="1" applyBorder="1" applyAlignment="1" applyProtection="1">
      <alignment/>
      <protection/>
    </xf>
    <xf numFmtId="170" fontId="10" fillId="0" borderId="48" xfId="0" applyNumberFormat="1" applyFont="1" applyFill="1" applyBorder="1" applyAlignment="1" applyProtection="1">
      <alignment horizontal="right"/>
      <protection/>
    </xf>
    <xf numFmtId="170" fontId="10" fillId="0" borderId="74" xfId="0" applyNumberFormat="1" applyFont="1" applyFill="1" applyBorder="1" applyAlignment="1" applyProtection="1">
      <alignment horizontal="right"/>
      <protection/>
    </xf>
    <xf numFmtId="37" fontId="8" fillId="0" borderId="37" xfId="0" applyNumberFormat="1" applyFont="1" applyFill="1" applyBorder="1" applyAlignment="1" applyProtection="1">
      <alignment horizontal="center"/>
      <protection/>
    </xf>
    <xf numFmtId="170" fontId="10" fillId="0" borderId="37" xfId="0" applyNumberFormat="1" applyFont="1" applyFill="1" applyBorder="1" applyAlignment="1" applyProtection="1">
      <alignment horizontal="right"/>
      <protection/>
    </xf>
    <xf numFmtId="37" fontId="10" fillId="0" borderId="22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Border="1" applyAlignment="1">
      <alignment/>
    </xf>
    <xf numFmtId="37" fontId="0" fillId="0" borderId="33" xfId="0" applyNumberFormat="1" applyFont="1" applyFill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49" fontId="18" fillId="0" borderId="0" xfId="0" applyNumberFormat="1" applyFont="1" applyAlignment="1">
      <alignment horizontal="right"/>
    </xf>
    <xf numFmtId="0" fontId="15" fillId="0" borderId="0" xfId="0" applyFont="1" applyFill="1" applyBorder="1" applyAlignment="1" quotePrefix="1">
      <alignment horizontal="center"/>
    </xf>
    <xf numFmtId="216" fontId="31" fillId="0" borderId="0" xfId="0" applyNumberFormat="1" applyFont="1" applyFill="1" applyBorder="1" applyAlignment="1">
      <alignment/>
    </xf>
    <xf numFmtId="37" fontId="0" fillId="34" borderId="0" xfId="0" applyNumberFormat="1" applyFill="1" applyAlignment="1">
      <alignment/>
    </xf>
    <xf numFmtId="219" fontId="0" fillId="0" borderId="0" xfId="0" applyNumberFormat="1" applyAlignment="1">
      <alignment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5" fillId="0" borderId="0" xfId="42" applyNumberFormat="1" applyFont="1" applyFill="1" applyBorder="1" applyAlignment="1">
      <alignment horizontal="center"/>
    </xf>
    <xf numFmtId="180" fontId="13" fillId="0" borderId="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3" fontId="5" fillId="0" borderId="0" xfId="42" applyFont="1" applyFill="1" applyBorder="1" applyAlignment="1">
      <alignment/>
    </xf>
    <xf numFmtId="165" fontId="0" fillId="0" borderId="30" xfId="0" applyNumberFormat="1" applyFont="1" applyFill="1" applyBorder="1" applyAlignment="1">
      <alignment horizontal="right"/>
    </xf>
    <xf numFmtId="165" fontId="0" fillId="0" borderId="41" xfId="0" applyNumberFormat="1" applyFont="1" applyFill="1" applyBorder="1" applyAlignment="1" applyProtection="1">
      <alignment/>
      <protection/>
    </xf>
    <xf numFmtId="165" fontId="0" fillId="0" borderId="24" xfId="0" applyNumberFormat="1" applyFont="1" applyFill="1" applyBorder="1" applyAlignment="1" applyProtection="1">
      <alignment/>
      <protection/>
    </xf>
    <xf numFmtId="165" fontId="4" fillId="0" borderId="52" xfId="0" applyNumberFormat="1" applyFont="1" applyFill="1" applyBorder="1" applyAlignment="1" applyProtection="1">
      <alignment/>
      <protection/>
    </xf>
    <xf numFmtId="165" fontId="4" fillId="0" borderId="75" xfId="0" applyNumberFormat="1" applyFont="1" applyFill="1" applyBorder="1" applyAlignment="1" applyProtection="1">
      <alignment/>
      <protection/>
    </xf>
    <xf numFmtId="0" fontId="34" fillId="0" borderId="0" xfId="0" applyFont="1" applyAlignment="1">
      <alignment horizontal="left" vertical="center" wrapText="1"/>
    </xf>
    <xf numFmtId="165" fontId="0" fillId="0" borderId="37" xfId="0" applyNumberFormat="1" applyFont="1" applyFill="1" applyBorder="1" applyAlignment="1" applyProtection="1">
      <alignment/>
      <protection/>
    </xf>
    <xf numFmtId="165" fontId="0" fillId="0" borderId="37" xfId="0" applyNumberFormat="1" applyFont="1" applyFill="1" applyBorder="1" applyAlignment="1" applyProtection="1">
      <alignment horizontal="right"/>
      <protection/>
    </xf>
    <xf numFmtId="165" fontId="0" fillId="0" borderId="37" xfId="0" applyNumberFormat="1" applyFont="1" applyFill="1" applyBorder="1" applyAlignment="1" applyProtection="1">
      <alignment/>
      <protection/>
    </xf>
    <xf numFmtId="3" fontId="13" fillId="0" borderId="76" xfId="42" applyNumberFormat="1" applyFont="1" applyBorder="1" applyAlignment="1">
      <alignment horizontal="right"/>
    </xf>
    <xf numFmtId="165" fontId="0" fillId="0" borderId="20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6" fillId="0" borderId="0" xfId="0" applyNumberFormat="1" applyFont="1" applyFill="1" applyAlignment="1">
      <alignment horizontal="left"/>
    </xf>
    <xf numFmtId="37" fontId="4" fillId="0" borderId="30" xfId="0" applyNumberFormat="1" applyFont="1" applyFill="1" applyBorder="1" applyAlignment="1">
      <alignment horizontal="right"/>
    </xf>
    <xf numFmtId="165" fontId="0" fillId="0" borderId="32" xfId="0" applyNumberFormat="1" applyBorder="1" applyAlignment="1">
      <alignment/>
    </xf>
    <xf numFmtId="165" fontId="0" fillId="0" borderId="32" xfId="0" applyNumberFormat="1" applyFont="1" applyFill="1" applyBorder="1" applyAlignment="1">
      <alignment/>
    </xf>
    <xf numFmtId="165" fontId="0" fillId="0" borderId="31" xfId="0" applyNumberFormat="1" applyFill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Font="1" applyFill="1" applyBorder="1" applyAlignment="1">
      <alignment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17" fillId="0" borderId="3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35" fillId="0" borderId="16" xfId="0" applyNumberFormat="1" applyFont="1" applyFill="1" applyBorder="1" applyAlignment="1">
      <alignment/>
    </xf>
    <xf numFmtId="37" fontId="35" fillId="0" borderId="16" xfId="0" applyNumberFormat="1" applyFont="1" applyFill="1" applyBorder="1" applyAlignment="1" applyProtection="1">
      <alignment/>
      <protection/>
    </xf>
    <xf numFmtId="37" fontId="35" fillId="0" borderId="15" xfId="0" applyNumberFormat="1" applyFont="1" applyFill="1" applyBorder="1" applyAlignment="1">
      <alignment/>
    </xf>
    <xf numFmtId="37" fontId="35" fillId="0" borderId="15" xfId="0" applyNumberFormat="1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>
      <alignment/>
    </xf>
    <xf numFmtId="37" fontId="17" fillId="0" borderId="30" xfId="0" applyNumberFormat="1" applyFont="1" applyFill="1" applyBorder="1" applyAlignment="1" applyProtection="1">
      <alignment/>
      <protection/>
    </xf>
    <xf numFmtId="37" fontId="0" fillId="0" borderId="31" xfId="0" applyNumberFormat="1" applyFill="1" applyBorder="1" applyAlignment="1" applyProtection="1">
      <alignment/>
      <protection/>
    </xf>
    <xf numFmtId="37" fontId="4" fillId="0" borderId="32" xfId="0" applyNumberFormat="1" applyFont="1" applyFill="1" applyBorder="1" applyAlignment="1">
      <alignment/>
    </xf>
    <xf numFmtId="37" fontId="8" fillId="0" borderId="77" xfId="0" applyNumberFormat="1" applyFont="1" applyFill="1" applyBorder="1" applyAlignment="1" applyProtection="1">
      <alignment/>
      <protection/>
    </xf>
    <xf numFmtId="170" fontId="8" fillId="0" borderId="78" xfId="0" applyNumberFormat="1" applyFont="1" applyFill="1" applyBorder="1" applyAlignment="1" applyProtection="1">
      <alignment horizontal="right"/>
      <protection/>
    </xf>
    <xf numFmtId="170" fontId="8" fillId="0" borderId="0" xfId="0" applyNumberFormat="1" applyFont="1" applyFill="1" applyBorder="1" applyAlignment="1" applyProtection="1">
      <alignment horizontal="right"/>
      <protection/>
    </xf>
    <xf numFmtId="37" fontId="8" fillId="0" borderId="79" xfId="0" applyNumberFormat="1" applyFont="1" applyFill="1" applyBorder="1" applyAlignment="1" applyProtection="1">
      <alignment/>
      <protection/>
    </xf>
    <xf numFmtId="37" fontId="8" fillId="0" borderId="80" xfId="0" applyNumberFormat="1" applyFont="1" applyFill="1" applyBorder="1" applyAlignment="1" applyProtection="1">
      <alignment horizontal="right"/>
      <protection/>
    </xf>
    <xf numFmtId="170" fontId="8" fillId="0" borderId="81" xfId="0" applyNumberFormat="1" applyFont="1" applyFill="1" applyBorder="1" applyAlignment="1" applyProtection="1">
      <alignment horizontal="right"/>
      <protection/>
    </xf>
    <xf numFmtId="170" fontId="8" fillId="0" borderId="82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>
      <alignment horizontal="right"/>
    </xf>
    <xf numFmtId="37" fontId="8" fillId="0" borderId="83" xfId="0" applyNumberFormat="1" applyFont="1" applyFill="1" applyBorder="1" applyAlignment="1" applyProtection="1">
      <alignment/>
      <protection/>
    </xf>
    <xf numFmtId="37" fontId="8" fillId="0" borderId="84" xfId="0" applyNumberFormat="1" applyFont="1" applyFill="1" applyBorder="1" applyAlignment="1" applyProtection="1">
      <alignment horizontal="right"/>
      <protection/>
    </xf>
    <xf numFmtId="170" fontId="8" fillId="0" borderId="85" xfId="0" applyNumberFormat="1" applyFont="1" applyFill="1" applyBorder="1" applyAlignment="1" applyProtection="1">
      <alignment horizontal="right"/>
      <protection/>
    </xf>
    <xf numFmtId="165" fontId="10" fillId="0" borderId="86" xfId="0" applyNumberFormat="1" applyFont="1" applyFill="1" applyBorder="1" applyAlignment="1" applyProtection="1">
      <alignment horizontal="right"/>
      <protection/>
    </xf>
    <xf numFmtId="165" fontId="10" fillId="0" borderId="87" xfId="0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Border="1" applyAlignment="1" applyProtection="1">
      <alignment/>
      <protection/>
    </xf>
    <xf numFmtId="37" fontId="10" fillId="0" borderId="88" xfId="0" applyNumberFormat="1" applyFont="1" applyFill="1" applyBorder="1" applyAlignment="1">
      <alignment/>
    </xf>
    <xf numFmtId="49" fontId="0" fillId="0" borderId="89" xfId="0" applyNumberFormat="1" applyFill="1" applyBorder="1" applyAlignment="1">
      <alignment horizontal="left" vertical="center" wrapText="1"/>
    </xf>
    <xf numFmtId="37" fontId="4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 wrapText="1"/>
    </xf>
    <xf numFmtId="37" fontId="3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left" vertical="center" wrapText="1"/>
    </xf>
    <xf numFmtId="37" fontId="0" fillId="0" borderId="0" xfId="0" applyNumberFormat="1" applyFont="1" applyFill="1" applyAlignment="1">
      <alignment horizontal="center"/>
    </xf>
    <xf numFmtId="37" fontId="14" fillId="0" borderId="0" xfId="0" applyNumberFormat="1" applyFont="1" applyFill="1" applyAlignment="1">
      <alignment/>
    </xf>
    <xf numFmtId="49" fontId="27" fillId="0" borderId="15" xfId="0" applyNumberFormat="1" applyFont="1" applyFill="1" applyBorder="1" applyAlignment="1">
      <alignment horizontal="left" vertical="center" wrapText="1" indent="2"/>
    </xf>
    <xf numFmtId="49" fontId="27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/>
    </xf>
    <xf numFmtId="37" fontId="0" fillId="0" borderId="38" xfId="0" applyNumberFormat="1" applyFont="1" applyBorder="1" applyAlignment="1" applyProtection="1">
      <alignment/>
      <protection/>
    </xf>
    <xf numFmtId="165" fontId="4" fillId="0" borderId="75" xfId="0" applyNumberFormat="1" applyFont="1" applyBorder="1" applyAlignment="1" applyProtection="1">
      <alignment/>
      <protection/>
    </xf>
    <xf numFmtId="165" fontId="8" fillId="0" borderId="15" xfId="0" applyNumberFormat="1" applyFont="1" applyFill="1" applyBorder="1" applyAlignment="1" applyProtection="1">
      <alignment horizontal="right"/>
      <protection/>
    </xf>
    <xf numFmtId="165" fontId="8" fillId="0" borderId="90" xfId="0" applyNumberFormat="1" applyFont="1" applyFill="1" applyBorder="1" applyAlignment="1" applyProtection="1">
      <alignment horizontal="right"/>
      <protection/>
    </xf>
    <xf numFmtId="165" fontId="8" fillId="0" borderId="29" xfId="0" applyNumberFormat="1" applyFont="1" applyFill="1" applyBorder="1" applyAlignment="1" applyProtection="1">
      <alignment horizontal="right"/>
      <protection/>
    </xf>
    <xf numFmtId="165" fontId="9" fillId="0" borderId="51" xfId="0" applyNumberFormat="1" applyFont="1" applyFill="1" applyBorder="1" applyAlignment="1" applyProtection="1">
      <alignment/>
      <protection/>
    </xf>
    <xf numFmtId="170" fontId="8" fillId="0" borderId="91" xfId="0" applyNumberFormat="1" applyFont="1" applyFill="1" applyBorder="1" applyAlignment="1" applyProtection="1">
      <alignment horizontal="right"/>
      <protection/>
    </xf>
    <xf numFmtId="165" fontId="8" fillId="0" borderId="92" xfId="0" applyNumberFormat="1" applyFont="1" applyFill="1" applyBorder="1" applyAlignment="1" applyProtection="1">
      <alignment horizontal="right"/>
      <protection/>
    </xf>
    <xf numFmtId="165" fontId="8" fillId="0" borderId="44" xfId="0" applyNumberFormat="1" applyFont="1" applyFill="1" applyBorder="1" applyAlignment="1" applyProtection="1">
      <alignment horizontal="right"/>
      <protection/>
    </xf>
    <xf numFmtId="165" fontId="8" fillId="0" borderId="93" xfId="0" applyNumberFormat="1" applyFont="1" applyFill="1" applyBorder="1" applyAlignment="1" applyProtection="1">
      <alignment horizontal="right"/>
      <protection/>
    </xf>
    <xf numFmtId="170" fontId="10" fillId="0" borderId="41" xfId="0" applyNumberFormat="1" applyFont="1" applyFill="1" applyBorder="1" applyAlignment="1" applyProtection="1">
      <alignment horizontal="right"/>
      <protection/>
    </xf>
    <xf numFmtId="170" fontId="8" fillId="0" borderId="94" xfId="0" applyNumberFormat="1" applyFont="1" applyFill="1" applyBorder="1" applyAlignment="1" applyProtection="1">
      <alignment horizontal="right"/>
      <protection/>
    </xf>
    <xf numFmtId="170" fontId="8" fillId="0" borderId="95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37" fontId="8" fillId="0" borderId="44" xfId="0" applyNumberFormat="1" applyFont="1" applyFill="1" applyBorder="1" applyAlignment="1" applyProtection="1">
      <alignment horizontal="center"/>
      <protection/>
    </xf>
    <xf numFmtId="37" fontId="8" fillId="0" borderId="44" xfId="0" applyNumberFormat="1" applyFont="1" applyFill="1" applyBorder="1" applyAlignment="1" applyProtection="1" quotePrefix="1">
      <alignment horizontal="center"/>
      <protection/>
    </xf>
    <xf numFmtId="37" fontId="8" fillId="0" borderId="96" xfId="0" applyNumberFormat="1" applyFont="1" applyFill="1" applyBorder="1" applyAlignment="1" quotePrefix="1">
      <alignment horizontal="centerContinuous"/>
    </xf>
    <xf numFmtId="170" fontId="8" fillId="0" borderId="97" xfId="0" applyNumberFormat="1" applyFont="1" applyFill="1" applyBorder="1" applyAlignment="1" applyProtection="1">
      <alignment horizontal="right"/>
      <protection/>
    </xf>
    <xf numFmtId="170" fontId="8" fillId="0" borderId="98" xfId="0" applyNumberFormat="1" applyFont="1" applyFill="1" applyBorder="1" applyAlignment="1" applyProtection="1">
      <alignment horizontal="right"/>
      <protection/>
    </xf>
    <xf numFmtId="165" fontId="10" fillId="0" borderId="48" xfId="0" applyNumberFormat="1" applyFont="1" applyFill="1" applyBorder="1" applyAlignment="1" applyProtection="1">
      <alignment horizontal="right"/>
      <protection/>
    </xf>
    <xf numFmtId="49" fontId="27" fillId="0" borderId="0" xfId="0" applyNumberFormat="1" applyFont="1" applyFill="1" applyBorder="1" applyAlignment="1">
      <alignment horizontal="left" vertical="center" wrapText="1" indent="2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33" fillId="0" borderId="0" xfId="0" applyFont="1" applyAlignment="1">
      <alignment vertical="center"/>
    </xf>
    <xf numFmtId="218" fontId="7" fillId="0" borderId="56" xfId="0" applyNumberFormat="1" applyFont="1" applyBorder="1" applyAlignment="1">
      <alignment vertical="center"/>
    </xf>
    <xf numFmtId="218" fontId="7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7" fontId="4" fillId="0" borderId="99" xfId="0" applyNumberFormat="1" applyFont="1" applyBorder="1" applyAlignment="1" applyProtection="1">
      <alignment horizontal="center"/>
      <protection/>
    </xf>
    <xf numFmtId="37" fontId="4" fillId="0" borderId="100" xfId="0" applyNumberFormat="1" applyFont="1" applyBorder="1" applyAlignment="1">
      <alignment horizontal="center"/>
    </xf>
    <xf numFmtId="37" fontId="4" fillId="0" borderId="101" xfId="0" applyNumberFormat="1" applyFont="1" applyBorder="1" applyAlignment="1">
      <alignment horizontal="center"/>
    </xf>
    <xf numFmtId="37" fontId="14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 vertical="center"/>
    </xf>
    <xf numFmtId="37" fontId="8" fillId="0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nalysis of change" xfId="44"/>
    <cellStyle name="Comma_analysis of change final use this page040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nalysis of change final use this page04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Planning\Budget%202010\Portfolio%20Reports\Licensing\budget%20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8"/>
  <sheetViews>
    <sheetView showGridLines="0" defaultGridColor="0" zoomScaleSheetLayoutView="100" zoomScalePageLayoutView="0" colorId="7" workbookViewId="0" topLeftCell="A1">
      <selection activeCell="A75" sqref="A75"/>
    </sheetView>
  </sheetViews>
  <sheetFormatPr defaultColWidth="8.88671875" defaultRowHeight="15"/>
  <cols>
    <col min="1" max="1" width="40.77734375" style="1" customWidth="1"/>
    <col min="2" max="2" width="12.88671875" style="1" customWidth="1"/>
    <col min="3" max="3" width="13.4453125" style="1" customWidth="1"/>
    <col min="4" max="16384" width="8.88671875" style="1" customWidth="1"/>
  </cols>
  <sheetData>
    <row r="1" ht="7.5" customHeight="1">
      <c r="D1" s="2"/>
    </row>
    <row r="2" ht="24.75" customHeight="1">
      <c r="D2" s="2"/>
    </row>
    <row r="3" ht="23.25" customHeight="1">
      <c r="D3" s="3"/>
    </row>
    <row r="4" spans="1:3" ht="24.75" customHeight="1">
      <c r="A4" s="4" t="s">
        <v>111</v>
      </c>
      <c r="C4" s="5" t="s">
        <v>57</v>
      </c>
    </row>
    <row r="5" ht="21.75" customHeight="1"/>
    <row r="6" spans="1:3" ht="21.75" customHeight="1">
      <c r="A6" s="6" t="s">
        <v>159</v>
      </c>
      <c r="C6" s="664" t="s">
        <v>439</v>
      </c>
    </row>
    <row r="7" spans="1:3" ht="21.75" customHeight="1">
      <c r="A7" s="8" t="s">
        <v>58</v>
      </c>
      <c r="C7" s="496">
        <v>4</v>
      </c>
    </row>
    <row r="8" spans="1:3" ht="21.75" customHeight="1">
      <c r="A8" s="8" t="s">
        <v>59</v>
      </c>
      <c r="C8" s="496">
        <v>5</v>
      </c>
    </row>
    <row r="9" spans="1:3" ht="21.75" customHeight="1">
      <c r="A9" s="8" t="s">
        <v>60</v>
      </c>
      <c r="C9" s="496">
        <v>6</v>
      </c>
    </row>
    <row r="10" spans="1:3" ht="21.75" customHeight="1">
      <c r="A10" s="8" t="s">
        <v>61</v>
      </c>
      <c r="C10" s="496">
        <v>7</v>
      </c>
    </row>
    <row r="11" spans="1:3" ht="21.75" customHeight="1">
      <c r="A11" s="8" t="s">
        <v>285</v>
      </c>
      <c r="C11" s="496">
        <v>8</v>
      </c>
    </row>
    <row r="12" spans="1:3" ht="21.75" customHeight="1">
      <c r="A12" s="8" t="s">
        <v>122</v>
      </c>
      <c r="C12" s="497" t="s">
        <v>440</v>
      </c>
    </row>
    <row r="13" spans="1:3" ht="21.75" customHeight="1">
      <c r="A13" s="8" t="s">
        <v>74</v>
      </c>
      <c r="C13" s="497" t="s">
        <v>441</v>
      </c>
    </row>
    <row r="14" spans="1:3" ht="21.75" customHeight="1">
      <c r="A14" s="6" t="s">
        <v>63</v>
      </c>
      <c r="C14" s="497" t="s">
        <v>442</v>
      </c>
    </row>
    <row r="15" spans="1:3" ht="21.75" customHeight="1">
      <c r="A15" s="8"/>
      <c r="C15" s="497"/>
    </row>
    <row r="16" spans="1:3" ht="21.75" customHeight="1">
      <c r="A16" s="7" t="s">
        <v>289</v>
      </c>
      <c r="C16" s="2"/>
    </row>
    <row r="17" spans="1:3" ht="4.5" customHeight="1">
      <c r="A17" s="7"/>
      <c r="C17" s="2"/>
    </row>
    <row r="18" spans="1:5" ht="21.75" customHeight="1">
      <c r="A18" s="8"/>
      <c r="E18" s="497"/>
    </row>
    <row r="19" spans="1:5" ht="21.75" customHeight="1">
      <c r="A19" s="8"/>
      <c r="E19" s="497"/>
    </row>
    <row r="20" spans="1:5" ht="21.75" customHeight="1">
      <c r="A20" s="8" t="s">
        <v>91</v>
      </c>
      <c r="C20" s="497" t="s">
        <v>443</v>
      </c>
      <c r="E20" s="497"/>
    </row>
    <row r="21" spans="1:5" ht="21.75" customHeight="1">
      <c r="A21" s="8" t="s">
        <v>90</v>
      </c>
      <c r="C21" s="497" t="s">
        <v>444</v>
      </c>
      <c r="E21" s="497"/>
    </row>
    <row r="22" spans="1:5" ht="21.75" customHeight="1">
      <c r="A22" s="8" t="s">
        <v>175</v>
      </c>
      <c r="C22" s="497" t="s">
        <v>445</v>
      </c>
      <c r="E22" s="497"/>
    </row>
    <row r="23" spans="1:5" ht="21.75" customHeight="1">
      <c r="A23" s="8" t="s">
        <v>176</v>
      </c>
      <c r="C23" s="497" t="s">
        <v>455</v>
      </c>
      <c r="E23" s="498"/>
    </row>
    <row r="24" spans="1:5" ht="21.75" customHeight="1">
      <c r="A24" s="8" t="s">
        <v>177</v>
      </c>
      <c r="C24" s="497" t="s">
        <v>456</v>
      </c>
      <c r="E24" s="497"/>
    </row>
    <row r="25" spans="1:3" ht="21.75" customHeight="1">
      <c r="A25" s="9" t="s">
        <v>240</v>
      </c>
      <c r="B25" s="10"/>
      <c r="C25" s="606" t="s">
        <v>457</v>
      </c>
    </row>
    <row r="26" spans="1:3" ht="21.75" customHeight="1">
      <c r="A26" s="8"/>
      <c r="C26" s="497"/>
    </row>
    <row r="27" spans="1:3" ht="21.75" customHeight="1">
      <c r="A27" s="8" t="s">
        <v>62</v>
      </c>
      <c r="C27" s="498" t="s">
        <v>446</v>
      </c>
    </row>
    <row r="28" spans="1:3" ht="21.75" customHeight="1">
      <c r="A28" s="9" t="s">
        <v>75</v>
      </c>
      <c r="C28" s="497">
        <v>41</v>
      </c>
    </row>
  </sheetData>
  <sheetProtection/>
  <printOptions horizontalCentered="1"/>
  <pageMargins left="0.7874015748031497" right="0.1968503937007874" top="0.1968503937007874" bottom="0.31496062992125984" header="0.5118110236220472" footer="0.5118110236220472"/>
  <pageSetup horizontalDpi="600" verticalDpi="600" orientation="portrait" paperSize="9" r:id="rId1"/>
  <ignoredErrors>
    <ignoredError sqref="C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B1:M22"/>
  <sheetViews>
    <sheetView showGridLines="0" zoomScale="90" zoomScaleNormal="90" zoomScalePageLayoutView="0" workbookViewId="0" topLeftCell="A1">
      <selection activeCell="E17" sqref="E17"/>
    </sheetView>
  </sheetViews>
  <sheetFormatPr defaultColWidth="7.77734375" defaultRowHeight="15"/>
  <cols>
    <col min="1" max="1" width="2.77734375" style="173" customWidth="1"/>
    <col min="2" max="2" width="30.77734375" style="173" customWidth="1"/>
    <col min="3" max="6" width="12.77734375" style="173" customWidth="1"/>
    <col min="7" max="7" width="11.88671875" style="173" customWidth="1"/>
    <col min="8" max="8" width="12.21484375" style="173" customWidth="1"/>
    <col min="9" max="9" width="7.5546875" style="173" customWidth="1"/>
    <col min="10" max="10" width="1.77734375" style="173" customWidth="1"/>
    <col min="11" max="12" width="9.77734375" style="173" customWidth="1"/>
    <col min="13" max="16384" width="7.77734375" style="173" customWidth="1"/>
  </cols>
  <sheetData>
    <row r="1" ht="24" customHeight="1">
      <c r="I1" s="174"/>
    </row>
    <row r="2" spans="2:9" ht="23.25">
      <c r="B2" s="175" t="s">
        <v>109</v>
      </c>
      <c r="C2" s="176"/>
      <c r="D2" s="176"/>
      <c r="E2" s="176"/>
      <c r="F2" s="176"/>
      <c r="G2" s="176"/>
      <c r="H2" s="176"/>
      <c r="I2" s="177"/>
    </row>
    <row r="3" spans="2:10" ht="15">
      <c r="B3" s="178"/>
      <c r="C3" s="178"/>
      <c r="D3" s="178"/>
      <c r="E3" s="178"/>
      <c r="F3" s="178"/>
      <c r="G3" s="176"/>
      <c r="H3" s="176"/>
      <c r="I3" s="176"/>
      <c r="J3" s="176"/>
    </row>
    <row r="4" spans="2:10" ht="15.75" thickBot="1">
      <c r="B4" s="179"/>
      <c r="C4" s="179"/>
      <c r="D4" s="179"/>
      <c r="E4" s="180"/>
      <c r="F4" s="180"/>
      <c r="G4" s="176"/>
      <c r="H4" s="176"/>
      <c r="I4" s="176"/>
      <c r="J4" s="176"/>
    </row>
    <row r="5" spans="2:10" ht="15.75">
      <c r="B5" s="181" t="s">
        <v>269</v>
      </c>
      <c r="C5" s="764" t="s">
        <v>174</v>
      </c>
      <c r="D5" s="765"/>
      <c r="E5" s="766"/>
      <c r="F5" s="764" t="s">
        <v>438</v>
      </c>
      <c r="G5" s="765"/>
      <c r="H5" s="766"/>
      <c r="I5" s="182"/>
      <c r="J5" s="176"/>
    </row>
    <row r="6" spans="2:10" ht="15.75">
      <c r="B6" s="183"/>
      <c r="C6" s="184" t="s">
        <v>69</v>
      </c>
      <c r="D6" s="185" t="s">
        <v>70</v>
      </c>
      <c r="E6" s="186" t="s">
        <v>0</v>
      </c>
      <c r="F6" s="184" t="s">
        <v>69</v>
      </c>
      <c r="G6" s="185" t="s">
        <v>70</v>
      </c>
      <c r="H6" s="187" t="s">
        <v>0</v>
      </c>
      <c r="I6" s="176"/>
      <c r="J6" s="176"/>
    </row>
    <row r="7" spans="2:10" ht="15.75">
      <c r="B7" s="188"/>
      <c r="C7" s="189" t="s">
        <v>71</v>
      </c>
      <c r="D7" s="189" t="s">
        <v>71</v>
      </c>
      <c r="E7" s="190"/>
      <c r="F7" s="189" t="s">
        <v>71</v>
      </c>
      <c r="G7" s="189" t="s">
        <v>71</v>
      </c>
      <c r="H7" s="191"/>
      <c r="I7" s="176"/>
      <c r="J7" s="176"/>
    </row>
    <row r="8" spans="2:10" ht="15" customHeight="1">
      <c r="B8" s="183"/>
      <c r="C8" s="192"/>
      <c r="D8" s="192"/>
      <c r="E8" s="192"/>
      <c r="F8" s="192"/>
      <c r="G8" s="192"/>
      <c r="H8" s="735"/>
      <c r="I8" s="176"/>
      <c r="J8" s="176"/>
    </row>
    <row r="9" spans="2:10" ht="16.5" customHeight="1">
      <c r="B9" s="194" t="s">
        <v>91</v>
      </c>
      <c r="C9" s="682">
        <v>1857</v>
      </c>
      <c r="D9" s="682">
        <v>1518</v>
      </c>
      <c r="E9" s="682">
        <f>+C9+D9</f>
        <v>3375</v>
      </c>
      <c r="F9" s="682">
        <v>1606</v>
      </c>
      <c r="G9" s="682">
        <v>1519</v>
      </c>
      <c r="H9" s="677">
        <f>+F9+G9</f>
        <v>3125</v>
      </c>
      <c r="I9" s="176"/>
      <c r="J9" s="176"/>
    </row>
    <row r="10" spans="2:10" ht="16.5" customHeight="1">
      <c r="B10" s="194" t="s">
        <v>90</v>
      </c>
      <c r="C10" s="682">
        <v>13427</v>
      </c>
      <c r="D10" s="682">
        <v>13887</v>
      </c>
      <c r="E10" s="682">
        <f aca="true" t="shared" si="0" ref="E10:E17">+C10+D10</f>
        <v>27314</v>
      </c>
      <c r="F10" s="682">
        <v>11642</v>
      </c>
      <c r="G10" s="682">
        <v>12678</v>
      </c>
      <c r="H10" s="677">
        <f>+F10+G10</f>
        <v>24320</v>
      </c>
      <c r="I10" s="176"/>
      <c r="J10" s="176"/>
    </row>
    <row r="11" spans="2:10" ht="16.5" customHeight="1">
      <c r="B11" s="194" t="s">
        <v>175</v>
      </c>
      <c r="C11" s="682">
        <v>1858</v>
      </c>
      <c r="D11" s="682">
        <v>407</v>
      </c>
      <c r="E11" s="682">
        <f t="shared" si="0"/>
        <v>2265</v>
      </c>
      <c r="F11" s="682">
        <v>1790</v>
      </c>
      <c r="G11" s="682">
        <v>403</v>
      </c>
      <c r="H11" s="677">
        <f>+F11+G11</f>
        <v>2193</v>
      </c>
      <c r="I11" s="176"/>
      <c r="J11" s="176"/>
    </row>
    <row r="12" spans="2:10" ht="16.5" customHeight="1">
      <c r="B12" s="194" t="s">
        <v>342</v>
      </c>
      <c r="C12" s="682">
        <v>849</v>
      </c>
      <c r="D12" s="682">
        <v>334</v>
      </c>
      <c r="E12" s="682">
        <f t="shared" si="0"/>
        <v>1183</v>
      </c>
      <c r="F12" s="682">
        <v>633</v>
      </c>
      <c r="G12" s="682">
        <v>253</v>
      </c>
      <c r="H12" s="677">
        <f>+F12+G12</f>
        <v>886</v>
      </c>
      <c r="I12" s="176"/>
      <c r="J12" s="176"/>
    </row>
    <row r="13" spans="2:10" ht="16.5" customHeight="1">
      <c r="B13" s="194" t="s">
        <v>267</v>
      </c>
      <c r="C13" s="682"/>
      <c r="D13" s="682"/>
      <c r="E13" s="682"/>
      <c r="F13" s="682"/>
      <c r="G13" s="682"/>
      <c r="H13" s="677"/>
      <c r="I13" s="176"/>
      <c r="J13" s="176"/>
    </row>
    <row r="14" spans="2:10" ht="16.5" customHeight="1">
      <c r="B14" s="194" t="s">
        <v>286</v>
      </c>
      <c r="C14" s="682">
        <v>490</v>
      </c>
      <c r="D14" s="682">
        <v>2129</v>
      </c>
      <c r="E14" s="682">
        <f t="shared" si="0"/>
        <v>2619</v>
      </c>
      <c r="F14" s="682">
        <v>464</v>
      </c>
      <c r="G14" s="682">
        <v>2908</v>
      </c>
      <c r="H14" s="677">
        <f>+F14+G14</f>
        <v>3372</v>
      </c>
      <c r="I14" s="176"/>
      <c r="J14" s="176"/>
    </row>
    <row r="15" spans="2:10" ht="16.5" customHeight="1">
      <c r="B15" s="194" t="s">
        <v>287</v>
      </c>
      <c r="C15" s="682">
        <v>1324</v>
      </c>
      <c r="D15" s="682">
        <v>180</v>
      </c>
      <c r="E15" s="682">
        <f t="shared" si="0"/>
        <v>1504</v>
      </c>
      <c r="F15" s="682">
        <v>1199</v>
      </c>
      <c r="G15" s="682">
        <v>153</v>
      </c>
      <c r="H15" s="677">
        <f>+F15+G15</f>
        <v>1352</v>
      </c>
      <c r="I15" s="176"/>
      <c r="J15" s="176"/>
    </row>
    <row r="16" spans="2:10" ht="16.5" customHeight="1">
      <c r="B16" s="194" t="s">
        <v>288</v>
      </c>
      <c r="C16" s="682">
        <v>2420</v>
      </c>
      <c r="D16" s="684">
        <v>864</v>
      </c>
      <c r="E16" s="682">
        <f t="shared" si="0"/>
        <v>3284</v>
      </c>
      <c r="F16" s="682">
        <v>2468</v>
      </c>
      <c r="G16" s="682">
        <v>213</v>
      </c>
      <c r="H16" s="677">
        <f>+F16+G16</f>
        <v>2681</v>
      </c>
      <c r="I16" s="176"/>
      <c r="J16" s="176"/>
    </row>
    <row r="17" spans="2:10" ht="15">
      <c r="B17" s="663" t="s">
        <v>474</v>
      </c>
      <c r="C17" s="682">
        <f>SUM(C14:C16)</f>
        <v>4234</v>
      </c>
      <c r="D17" s="682">
        <f>SUM(D14:D16)</f>
        <v>3173</v>
      </c>
      <c r="E17" s="682">
        <f t="shared" si="0"/>
        <v>7407</v>
      </c>
      <c r="F17" s="682">
        <f>SUM(F14:F16)</f>
        <v>4131</v>
      </c>
      <c r="G17" s="682">
        <f>SUM(G14:G16)</f>
        <v>3274</v>
      </c>
      <c r="H17" s="677">
        <f>+F17+G17</f>
        <v>7405</v>
      </c>
      <c r="I17" s="176"/>
      <c r="J17" s="176"/>
    </row>
    <row r="18" spans="2:10" ht="15">
      <c r="B18" s="663"/>
      <c r="C18" s="491"/>
      <c r="D18" s="491"/>
      <c r="E18" s="489"/>
      <c r="F18" s="678"/>
      <c r="G18" s="678"/>
      <c r="H18" s="677"/>
      <c r="I18" s="176"/>
      <c r="J18" s="176"/>
    </row>
    <row r="19" spans="2:13" ht="16.5" thickBot="1">
      <c r="B19" s="195" t="s">
        <v>11</v>
      </c>
      <c r="C19" s="493">
        <f aca="true" t="shared" si="1" ref="C19:H19">+C9+C10+C11+C12+C17</f>
        <v>22225</v>
      </c>
      <c r="D19" s="493">
        <f t="shared" si="1"/>
        <v>19319</v>
      </c>
      <c r="E19" s="493">
        <f t="shared" si="1"/>
        <v>41544</v>
      </c>
      <c r="F19" s="493">
        <f t="shared" si="1"/>
        <v>19802</v>
      </c>
      <c r="G19" s="493">
        <f t="shared" si="1"/>
        <v>18127</v>
      </c>
      <c r="H19" s="736">
        <f t="shared" si="1"/>
        <v>37929</v>
      </c>
      <c r="I19" s="196"/>
      <c r="J19" s="176"/>
      <c r="K19" s="197"/>
      <c r="L19" s="197"/>
      <c r="M19" s="197"/>
    </row>
    <row r="20" spans="2:10" ht="15">
      <c r="B20" s="198"/>
      <c r="C20" s="176"/>
      <c r="D20" s="176"/>
      <c r="E20" s="176"/>
      <c r="F20" s="176"/>
      <c r="G20" s="176"/>
      <c r="H20" s="176"/>
      <c r="I20" s="176"/>
      <c r="J20" s="176"/>
    </row>
    <row r="21" spans="2:10" ht="15">
      <c r="B21" s="176"/>
      <c r="C21" s="199"/>
      <c r="D21" s="199"/>
      <c r="E21" s="199"/>
      <c r="F21" s="199"/>
      <c r="G21" s="199"/>
      <c r="H21" s="199"/>
      <c r="I21" s="199"/>
      <c r="J21" s="176"/>
    </row>
    <row r="22" spans="2:10" ht="15">
      <c r="B22" s="176"/>
      <c r="C22" s="176"/>
      <c r="D22" s="176"/>
      <c r="E22" s="176"/>
      <c r="F22" s="176"/>
      <c r="G22" s="176"/>
      <c r="H22" s="176"/>
      <c r="I22" s="176"/>
      <c r="J22" s="176"/>
    </row>
  </sheetData>
  <sheetProtection/>
  <mergeCells count="2">
    <mergeCell ref="C5:E5"/>
    <mergeCell ref="F5:H5"/>
  </mergeCells>
  <printOptions horizontalCentered="1"/>
  <pageMargins left="0.2755905511811024" right="0.1968503937007874" top="0" bottom="0" header="0" footer="0"/>
  <pageSetup horizontalDpi="600" verticalDpi="600" orientation="landscape" paperSize="9" r:id="rId1"/>
  <ignoredErrors>
    <ignoredError sqref="E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D28"/>
  <sheetViews>
    <sheetView showGridLines="0" zoomScaleSheetLayoutView="100" zoomScalePageLayoutView="0" workbookViewId="0" topLeftCell="A1">
      <selection activeCell="C21" sqref="C21"/>
    </sheetView>
  </sheetViews>
  <sheetFormatPr defaultColWidth="8.88671875" defaultRowHeight="15"/>
  <cols>
    <col min="1" max="1" width="40.77734375" style="10" customWidth="1"/>
    <col min="2" max="2" width="12.88671875" style="10" customWidth="1"/>
    <col min="3" max="3" width="13.4453125" style="10" customWidth="1"/>
    <col min="4" max="4" width="7.21484375" style="10" customWidth="1"/>
    <col min="5" max="16384" width="8.88671875" style="10" customWidth="1"/>
  </cols>
  <sheetData>
    <row r="1" ht="6.75" customHeight="1">
      <c r="D1" s="104"/>
    </row>
    <row r="2" ht="25.5" customHeight="1">
      <c r="D2" s="167"/>
    </row>
    <row r="3" ht="24.75" customHeight="1">
      <c r="A3" s="106" t="s">
        <v>94</v>
      </c>
    </row>
    <row r="5" ht="15" customHeight="1"/>
    <row r="6" spans="1:3" ht="15" customHeight="1">
      <c r="A6" s="107" t="s">
        <v>108</v>
      </c>
      <c r="B6" s="318" t="s">
        <v>161</v>
      </c>
      <c r="C6" s="318" t="s">
        <v>178</v>
      </c>
    </row>
    <row r="7" spans="1:3" ht="15" customHeight="1">
      <c r="A7" s="108"/>
      <c r="B7" s="109" t="s">
        <v>64</v>
      </c>
      <c r="C7" s="109" t="s">
        <v>64</v>
      </c>
    </row>
    <row r="8" spans="1:3" ht="15" customHeight="1">
      <c r="A8" s="168"/>
      <c r="B8" s="111" t="s">
        <v>36</v>
      </c>
      <c r="C8" s="111" t="s">
        <v>36</v>
      </c>
    </row>
    <row r="9" spans="1:3" ht="15" customHeight="1">
      <c r="A9" s="112" t="s">
        <v>179</v>
      </c>
      <c r="B9" s="570">
        <v>110412</v>
      </c>
      <c r="C9" s="441">
        <v>106527</v>
      </c>
    </row>
    <row r="10" spans="1:3" ht="21" customHeight="1">
      <c r="A10" s="168" t="s">
        <v>79</v>
      </c>
      <c r="B10" s="441">
        <v>18109</v>
      </c>
      <c r="C10" s="441">
        <v>18424</v>
      </c>
    </row>
    <row r="11" spans="1:3" ht="19.5" customHeight="1">
      <c r="A11" s="112" t="s">
        <v>78</v>
      </c>
      <c r="B11" s="441">
        <v>23131</v>
      </c>
      <c r="C11" s="441">
        <v>24207</v>
      </c>
    </row>
    <row r="12" spans="1:3" ht="19.5" customHeight="1">
      <c r="A12" s="112" t="s">
        <v>180</v>
      </c>
      <c r="B12" s="441">
        <v>177</v>
      </c>
      <c r="C12" s="441">
        <v>0</v>
      </c>
    </row>
    <row r="13" spans="1:3" ht="19.5" customHeight="1">
      <c r="A13" s="112" t="s">
        <v>89</v>
      </c>
      <c r="B13" s="441">
        <v>116942</v>
      </c>
      <c r="C13" s="441">
        <v>110385</v>
      </c>
    </row>
    <row r="14" spans="1:3" ht="19.5" customHeight="1">
      <c r="A14" s="112" t="s">
        <v>80</v>
      </c>
      <c r="B14" s="441">
        <v>6372</v>
      </c>
      <c r="C14" s="441">
        <v>8299</v>
      </c>
    </row>
    <row r="15" spans="1:3" ht="19.5" customHeight="1">
      <c r="A15" s="112" t="s">
        <v>181</v>
      </c>
      <c r="B15" s="441">
        <v>127</v>
      </c>
      <c r="C15" s="441">
        <v>149</v>
      </c>
    </row>
    <row r="16" spans="1:3" ht="19.5" customHeight="1">
      <c r="A16" s="112" t="s">
        <v>182</v>
      </c>
      <c r="B16" s="441">
        <v>397</v>
      </c>
      <c r="C16" s="441">
        <v>-1</v>
      </c>
    </row>
    <row r="17" spans="1:3" ht="19.5" customHeight="1">
      <c r="A17" s="112" t="s">
        <v>77</v>
      </c>
      <c r="B17" s="441">
        <v>30950</v>
      </c>
      <c r="C17" s="441">
        <v>25034</v>
      </c>
    </row>
    <row r="18" spans="1:3" ht="19.5" customHeight="1">
      <c r="A18" s="112" t="s">
        <v>160</v>
      </c>
      <c r="B18" s="441">
        <v>41770</v>
      </c>
      <c r="C18" s="441">
        <v>34654</v>
      </c>
    </row>
    <row r="19" spans="1:3" ht="19.5" customHeight="1">
      <c r="A19" s="112" t="s">
        <v>81</v>
      </c>
      <c r="B19" s="441">
        <v>-37610</v>
      </c>
      <c r="C19" s="441">
        <v>0</v>
      </c>
    </row>
    <row r="20" spans="1:3" ht="19.5" customHeight="1">
      <c r="A20" s="112" t="s">
        <v>488</v>
      </c>
      <c r="B20" s="441">
        <v>0</v>
      </c>
      <c r="C20" s="441">
        <v>-4550</v>
      </c>
    </row>
    <row r="21" spans="1:3" ht="19.5" customHeight="1">
      <c r="A21" s="113" t="s">
        <v>72</v>
      </c>
      <c r="B21" s="603">
        <f>SUM(B9:B20)</f>
        <v>310777</v>
      </c>
      <c r="C21" s="603">
        <f>SUM(C9:C20)</f>
        <v>323128</v>
      </c>
    </row>
    <row r="22" spans="1:3" ht="19.5" customHeight="1">
      <c r="A22" s="162"/>
      <c r="B22" s="162"/>
      <c r="C22" s="162"/>
    </row>
    <row r="23" spans="1:3" ht="19.5" customHeight="1">
      <c r="A23" s="161"/>
      <c r="B23" s="161"/>
      <c r="C23" s="161"/>
    </row>
    <row r="24" spans="1:3" ht="19.5" customHeight="1">
      <c r="A24" s="162"/>
      <c r="B24" s="162"/>
      <c r="C24" s="403"/>
    </row>
    <row r="25" spans="1:3" ht="19.5" customHeight="1">
      <c r="A25" s="162"/>
      <c r="B25" s="162"/>
      <c r="C25" s="162"/>
    </row>
    <row r="26" spans="1:3" ht="19.5" customHeight="1">
      <c r="A26" s="162"/>
      <c r="B26" s="162"/>
      <c r="C26" s="162"/>
    </row>
    <row r="27" spans="1:3" ht="19.5" customHeight="1">
      <c r="A27" s="162"/>
      <c r="B27" s="162"/>
      <c r="C27" s="162"/>
    </row>
    <row r="28" spans="1:3" ht="19.5" customHeight="1">
      <c r="A28" s="161"/>
      <c r="B28" s="161"/>
      <c r="C28" s="161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U85"/>
  <sheetViews>
    <sheetView showGridLines="0" defaultGridColor="0" zoomScale="90" zoomScaleNormal="90" zoomScaleSheetLayoutView="75" zoomScalePageLayoutView="0" colorId="22" workbookViewId="0" topLeftCell="A1">
      <selection activeCell="A1" sqref="A1"/>
    </sheetView>
  </sheetViews>
  <sheetFormatPr defaultColWidth="9.77734375" defaultRowHeight="15"/>
  <cols>
    <col min="1" max="1" width="3.6640625" style="10" customWidth="1"/>
    <col min="2" max="2" width="45.10546875" style="10" customWidth="1"/>
    <col min="3" max="10" width="6.99609375" style="10" customWidth="1"/>
    <col min="11" max="12" width="6.77734375" style="10" customWidth="1"/>
    <col min="13" max="13" width="7.88671875" style="10" customWidth="1"/>
    <col min="14" max="14" width="6.77734375" style="10" customWidth="1"/>
    <col min="15" max="15" width="7.21484375" style="10" customWidth="1"/>
    <col min="16" max="16" width="7.99609375" style="10" customWidth="1"/>
    <col min="17" max="17" width="7.21484375" style="10" customWidth="1"/>
    <col min="18" max="18" width="7.3359375" style="10" customWidth="1"/>
    <col min="19" max="16384" width="9.77734375" style="10" customWidth="1"/>
  </cols>
  <sheetData>
    <row r="1" spans="1:21" ht="23.25" customHeight="1">
      <c r="A1" s="11"/>
      <c r="B1" s="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14"/>
      <c r="U1" s="14"/>
    </row>
    <row r="2" spans="1:18" ht="30" customHeight="1">
      <c r="A2" s="15"/>
      <c r="B2" s="16" t="s">
        <v>128</v>
      </c>
      <c r="C2" s="17"/>
      <c r="D2" s="24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2.5" customHeight="1" thickBot="1">
      <c r="A3" s="18"/>
      <c r="B3" s="19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8.75" customHeight="1" thickBot="1">
      <c r="A4" s="18"/>
      <c r="B4" s="152" t="s">
        <v>194</v>
      </c>
      <c r="C4" s="21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0.5" customHeight="1">
      <c r="A5" s="22"/>
      <c r="B5" s="23"/>
      <c r="C5" s="24"/>
      <c r="D5" s="25"/>
      <c r="E5" s="26"/>
      <c r="F5" s="27"/>
      <c r="G5" s="27"/>
      <c r="H5" s="28"/>
      <c r="I5" s="28"/>
      <c r="J5" s="29"/>
      <c r="K5" s="28"/>
      <c r="L5" s="29"/>
      <c r="M5" s="28"/>
      <c r="N5" s="28"/>
      <c r="O5" s="28"/>
      <c r="P5" s="30"/>
      <c r="Q5" s="25"/>
      <c r="R5" s="141"/>
    </row>
    <row r="6" spans="1:18" ht="15">
      <c r="A6" s="18"/>
      <c r="B6" s="32" t="s">
        <v>140</v>
      </c>
      <c r="C6" s="33" t="s">
        <v>1</v>
      </c>
      <c r="D6" s="33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36" t="s">
        <v>8</v>
      </c>
      <c r="P6" s="39" t="s">
        <v>9</v>
      </c>
      <c r="Q6" s="40" t="s">
        <v>10</v>
      </c>
      <c r="R6" s="142" t="s">
        <v>11</v>
      </c>
    </row>
    <row r="7" spans="1:18" ht="15">
      <c r="A7" s="18"/>
      <c r="B7" s="32" t="s">
        <v>120</v>
      </c>
      <c r="C7" s="43" t="s">
        <v>132</v>
      </c>
      <c r="D7" s="39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6" t="s">
        <v>14</v>
      </c>
      <c r="N7" s="36" t="s">
        <v>19</v>
      </c>
      <c r="O7" s="36" t="s">
        <v>20</v>
      </c>
      <c r="P7" s="39" t="s">
        <v>21</v>
      </c>
      <c r="Q7" s="40" t="s">
        <v>22</v>
      </c>
      <c r="R7" s="142" t="s">
        <v>23</v>
      </c>
    </row>
    <row r="8" spans="1:18" ht="12" customHeight="1">
      <c r="A8" s="18"/>
      <c r="B8" s="45"/>
      <c r="C8" s="43" t="s">
        <v>24</v>
      </c>
      <c r="D8" s="39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36"/>
      <c r="N8" s="36"/>
      <c r="O8" s="36"/>
      <c r="P8" s="39"/>
      <c r="Q8" s="40" t="s">
        <v>27</v>
      </c>
      <c r="R8" s="142" t="s">
        <v>28</v>
      </c>
    </row>
    <row r="9" spans="1:18" ht="11.25" customHeight="1">
      <c r="A9" s="18"/>
      <c r="B9" s="45"/>
      <c r="C9" s="43" t="s">
        <v>14</v>
      </c>
      <c r="D9" s="39"/>
      <c r="E9" s="36" t="s">
        <v>29</v>
      </c>
      <c r="F9" s="36" t="s">
        <v>30</v>
      </c>
      <c r="G9" s="47"/>
      <c r="H9" s="47"/>
      <c r="I9" s="47"/>
      <c r="J9" s="36" t="s">
        <v>31</v>
      </c>
      <c r="K9" s="48"/>
      <c r="L9" s="36"/>
      <c r="M9" s="36"/>
      <c r="N9" s="36"/>
      <c r="O9" s="36"/>
      <c r="P9" s="39"/>
      <c r="Q9" s="40" t="s">
        <v>32</v>
      </c>
      <c r="R9" s="142" t="s">
        <v>33</v>
      </c>
    </row>
    <row r="10" spans="1:18" ht="10.5" customHeight="1">
      <c r="A10" s="18"/>
      <c r="B10" s="49"/>
      <c r="C10" s="50" t="s">
        <v>34</v>
      </c>
      <c r="D10" s="51"/>
      <c r="E10" s="52" t="s">
        <v>34</v>
      </c>
      <c r="F10" s="52"/>
      <c r="G10" s="52"/>
      <c r="H10" s="52"/>
      <c r="I10" s="52"/>
      <c r="J10" s="53" t="s">
        <v>35</v>
      </c>
      <c r="K10" s="54"/>
      <c r="L10" s="53"/>
      <c r="M10" s="53"/>
      <c r="N10" s="53"/>
      <c r="O10" s="53"/>
      <c r="P10" s="51"/>
      <c r="Q10" s="33"/>
      <c r="R10" s="143"/>
    </row>
    <row r="11" spans="1:18" ht="10.5" customHeight="1">
      <c r="A11" s="18"/>
      <c r="B11" s="144"/>
      <c r="C11" s="39" t="s">
        <v>36</v>
      </c>
      <c r="D11" s="39" t="s">
        <v>36</v>
      </c>
      <c r="E11" s="39" t="s">
        <v>36</v>
      </c>
      <c r="F11" s="39" t="s">
        <v>36</v>
      </c>
      <c r="G11" s="39" t="s">
        <v>36</v>
      </c>
      <c r="H11" s="39" t="s">
        <v>36</v>
      </c>
      <c r="I11" s="39" t="s">
        <v>36</v>
      </c>
      <c r="J11" s="39" t="s">
        <v>36</v>
      </c>
      <c r="K11" s="39" t="s">
        <v>36</v>
      </c>
      <c r="L11" s="39" t="s">
        <v>36</v>
      </c>
      <c r="M11" s="39" t="s">
        <v>36</v>
      </c>
      <c r="N11" s="39" t="s">
        <v>36</v>
      </c>
      <c r="O11" s="39" t="s">
        <v>36</v>
      </c>
      <c r="P11" s="39" t="s">
        <v>36</v>
      </c>
      <c r="Q11" s="40" t="s">
        <v>36</v>
      </c>
      <c r="R11" s="142" t="s">
        <v>36</v>
      </c>
    </row>
    <row r="12" spans="1:18" ht="15" customHeight="1">
      <c r="A12" s="18"/>
      <c r="B12" s="154" t="s">
        <v>108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45"/>
    </row>
    <row r="13" spans="1:18" ht="9.75" customHeight="1">
      <c r="A13" s="18"/>
      <c r="B13" s="5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45"/>
    </row>
    <row r="14" spans="1:18" ht="18" customHeight="1">
      <c r="A14" s="63"/>
      <c r="B14" s="64" t="s">
        <v>179</v>
      </c>
      <c r="C14" s="411">
        <v>14395</v>
      </c>
      <c r="D14" s="411">
        <v>0</v>
      </c>
      <c r="E14" s="429">
        <f>+C14+D14</f>
        <v>14395</v>
      </c>
      <c r="F14" s="411">
        <v>6</v>
      </c>
      <c r="G14" s="411">
        <v>472</v>
      </c>
      <c r="H14" s="411">
        <v>1385</v>
      </c>
      <c r="I14" s="411">
        <v>330</v>
      </c>
      <c r="J14" s="411">
        <v>1095</v>
      </c>
      <c r="K14" s="411">
        <v>94303</v>
      </c>
      <c r="L14" s="411">
        <v>0</v>
      </c>
      <c r="M14" s="411">
        <v>0</v>
      </c>
      <c r="N14" s="411">
        <v>0</v>
      </c>
      <c r="O14" s="411">
        <v>555</v>
      </c>
      <c r="P14" s="433">
        <f>SUM(E14:O14)</f>
        <v>112541</v>
      </c>
      <c r="Q14" s="411">
        <v>5</v>
      </c>
      <c r="R14" s="428">
        <f>+P14-Q14</f>
        <v>112536</v>
      </c>
    </row>
    <row r="15" spans="1:18" ht="18" customHeight="1">
      <c r="A15" s="18"/>
      <c r="B15" s="64" t="s">
        <v>79</v>
      </c>
      <c r="C15" s="411">
        <v>6211</v>
      </c>
      <c r="D15" s="411">
        <v>0</v>
      </c>
      <c r="E15" s="429">
        <f aca="true" t="shared" si="0" ref="E15:E24">+C15+D15</f>
        <v>6211</v>
      </c>
      <c r="F15" s="411">
        <v>80</v>
      </c>
      <c r="G15" s="411">
        <v>33</v>
      </c>
      <c r="H15" s="411">
        <v>150</v>
      </c>
      <c r="I15" s="411">
        <v>75</v>
      </c>
      <c r="J15" s="411">
        <v>2079</v>
      </c>
      <c r="K15" s="411">
        <v>12250</v>
      </c>
      <c r="L15" s="411">
        <v>0</v>
      </c>
      <c r="M15" s="411">
        <v>0</v>
      </c>
      <c r="N15" s="411">
        <v>0</v>
      </c>
      <c r="O15" s="411">
        <v>82</v>
      </c>
      <c r="P15" s="433">
        <f aca="true" t="shared" si="1" ref="P15:P23">SUM(E15:O15)</f>
        <v>20960</v>
      </c>
      <c r="Q15" s="411">
        <v>0</v>
      </c>
      <c r="R15" s="428">
        <f aca="true" t="shared" si="2" ref="R15:R23">+P15-Q15</f>
        <v>20960</v>
      </c>
    </row>
    <row r="16" spans="1:18" ht="18" customHeight="1">
      <c r="A16" s="18"/>
      <c r="B16" s="64" t="s">
        <v>78</v>
      </c>
      <c r="C16" s="411">
        <v>2931</v>
      </c>
      <c r="D16" s="411">
        <v>0</v>
      </c>
      <c r="E16" s="429">
        <f t="shared" si="0"/>
        <v>2931</v>
      </c>
      <c r="F16" s="411">
        <v>0</v>
      </c>
      <c r="G16" s="411">
        <v>170</v>
      </c>
      <c r="H16" s="411">
        <v>271</v>
      </c>
      <c r="I16" s="411">
        <v>54</v>
      </c>
      <c r="J16" s="411">
        <v>1102</v>
      </c>
      <c r="K16" s="411">
        <v>21831</v>
      </c>
      <c r="L16" s="411">
        <v>0</v>
      </c>
      <c r="M16" s="411">
        <v>0</v>
      </c>
      <c r="N16" s="411">
        <v>0</v>
      </c>
      <c r="O16" s="411">
        <v>57</v>
      </c>
      <c r="P16" s="433">
        <f t="shared" si="1"/>
        <v>26416</v>
      </c>
      <c r="Q16" s="411">
        <v>0</v>
      </c>
      <c r="R16" s="428">
        <f t="shared" si="2"/>
        <v>26416</v>
      </c>
    </row>
    <row r="17" spans="1:18" ht="18" customHeight="1">
      <c r="A17" s="18"/>
      <c r="B17" s="64" t="s">
        <v>180</v>
      </c>
      <c r="C17" s="411">
        <v>0</v>
      </c>
      <c r="D17" s="411">
        <v>0</v>
      </c>
      <c r="E17" s="429">
        <f t="shared" si="0"/>
        <v>0</v>
      </c>
      <c r="F17" s="411">
        <v>0</v>
      </c>
      <c r="G17" s="411">
        <v>0</v>
      </c>
      <c r="H17" s="411">
        <v>0</v>
      </c>
      <c r="I17" s="411">
        <v>3592</v>
      </c>
      <c r="J17" s="411">
        <v>0</v>
      </c>
      <c r="K17" s="411">
        <v>0</v>
      </c>
      <c r="L17" s="411">
        <v>0</v>
      </c>
      <c r="M17" s="411">
        <v>0</v>
      </c>
      <c r="N17" s="411">
        <v>0</v>
      </c>
      <c r="O17" s="411">
        <v>0</v>
      </c>
      <c r="P17" s="433">
        <f t="shared" si="1"/>
        <v>3592</v>
      </c>
      <c r="Q17" s="411">
        <v>3592</v>
      </c>
      <c r="R17" s="428">
        <f t="shared" si="2"/>
        <v>0</v>
      </c>
    </row>
    <row r="18" spans="1:18" ht="18" customHeight="1">
      <c r="A18" s="18"/>
      <c r="B18" s="64" t="s">
        <v>89</v>
      </c>
      <c r="C18" s="411">
        <v>44703</v>
      </c>
      <c r="D18" s="411">
        <v>0</v>
      </c>
      <c r="E18" s="429">
        <f t="shared" si="0"/>
        <v>44703</v>
      </c>
      <c r="F18" s="411">
        <v>47</v>
      </c>
      <c r="G18" s="411">
        <v>831</v>
      </c>
      <c r="H18" s="411">
        <v>734</v>
      </c>
      <c r="I18" s="411">
        <v>5073</v>
      </c>
      <c r="J18" s="411">
        <v>2505</v>
      </c>
      <c r="K18" s="411">
        <v>91376</v>
      </c>
      <c r="L18" s="411">
        <v>0</v>
      </c>
      <c r="M18" s="411">
        <v>1120</v>
      </c>
      <c r="N18" s="411">
        <v>0</v>
      </c>
      <c r="O18" s="411">
        <v>1097</v>
      </c>
      <c r="P18" s="433">
        <f t="shared" si="1"/>
        <v>147486</v>
      </c>
      <c r="Q18" s="411">
        <v>0</v>
      </c>
      <c r="R18" s="428">
        <f t="shared" si="2"/>
        <v>147486</v>
      </c>
    </row>
    <row r="19" spans="1:18" ht="18" customHeight="1">
      <c r="A19" s="18"/>
      <c r="B19" s="64" t="s">
        <v>80</v>
      </c>
      <c r="C19" s="411">
        <v>2189</v>
      </c>
      <c r="D19" s="411">
        <v>0</v>
      </c>
      <c r="E19" s="429">
        <f t="shared" si="0"/>
        <v>2189</v>
      </c>
      <c r="F19" s="411">
        <v>2</v>
      </c>
      <c r="G19" s="411">
        <v>51</v>
      </c>
      <c r="H19" s="411">
        <v>35</v>
      </c>
      <c r="I19" s="411">
        <v>895</v>
      </c>
      <c r="J19" s="411">
        <v>2581</v>
      </c>
      <c r="K19" s="411">
        <v>3838</v>
      </c>
      <c r="L19" s="411">
        <v>0</v>
      </c>
      <c r="M19" s="411">
        <v>5</v>
      </c>
      <c r="N19" s="411">
        <v>2</v>
      </c>
      <c r="O19" s="411">
        <v>37</v>
      </c>
      <c r="P19" s="433">
        <f t="shared" si="1"/>
        <v>9635</v>
      </c>
      <c r="Q19" s="411">
        <v>0</v>
      </c>
      <c r="R19" s="428">
        <f t="shared" si="2"/>
        <v>9635</v>
      </c>
    </row>
    <row r="20" spans="1:18" ht="18" customHeight="1">
      <c r="A20" s="18"/>
      <c r="B20" s="64" t="s">
        <v>181</v>
      </c>
      <c r="C20" s="411">
        <v>0</v>
      </c>
      <c r="D20" s="411">
        <v>0</v>
      </c>
      <c r="E20" s="429">
        <f t="shared" si="0"/>
        <v>0</v>
      </c>
      <c r="F20" s="411">
        <v>0</v>
      </c>
      <c r="G20" s="411">
        <v>24</v>
      </c>
      <c r="H20" s="411">
        <v>0</v>
      </c>
      <c r="I20" s="411">
        <v>3</v>
      </c>
      <c r="J20" s="411">
        <v>0</v>
      </c>
      <c r="K20" s="411">
        <v>0</v>
      </c>
      <c r="L20" s="411">
        <v>0</v>
      </c>
      <c r="M20" s="411">
        <v>100</v>
      </c>
      <c r="N20" s="411">
        <v>0</v>
      </c>
      <c r="O20" s="411">
        <v>22</v>
      </c>
      <c r="P20" s="433">
        <f t="shared" si="1"/>
        <v>149</v>
      </c>
      <c r="Q20" s="411">
        <v>0</v>
      </c>
      <c r="R20" s="428">
        <f t="shared" si="2"/>
        <v>149</v>
      </c>
    </row>
    <row r="21" spans="1:18" ht="18" customHeight="1">
      <c r="A21" s="18"/>
      <c r="B21" s="64" t="s">
        <v>182</v>
      </c>
      <c r="C21" s="411">
        <v>4719</v>
      </c>
      <c r="D21" s="411">
        <v>0</v>
      </c>
      <c r="E21" s="429">
        <f t="shared" si="0"/>
        <v>4719</v>
      </c>
      <c r="F21" s="411">
        <v>0</v>
      </c>
      <c r="G21" s="411">
        <v>0</v>
      </c>
      <c r="H21" s="411">
        <v>0</v>
      </c>
      <c r="I21" s="411">
        <v>6573</v>
      </c>
      <c r="J21" s="411">
        <v>15127</v>
      </c>
      <c r="K21" s="411">
        <v>48652</v>
      </c>
      <c r="L21" s="411">
        <v>0</v>
      </c>
      <c r="M21" s="411">
        <v>0</v>
      </c>
      <c r="N21" s="411">
        <v>4011</v>
      </c>
      <c r="O21" s="411">
        <v>0</v>
      </c>
      <c r="P21" s="433">
        <f t="shared" si="1"/>
        <v>79082</v>
      </c>
      <c r="Q21" s="411">
        <v>447</v>
      </c>
      <c r="R21" s="428">
        <f t="shared" si="2"/>
        <v>78635</v>
      </c>
    </row>
    <row r="22" spans="1:18" ht="18" customHeight="1">
      <c r="A22" s="18"/>
      <c r="B22" s="64" t="s">
        <v>77</v>
      </c>
      <c r="C22" s="411">
        <v>14549</v>
      </c>
      <c r="D22" s="411">
        <v>0</v>
      </c>
      <c r="E22" s="429">
        <f t="shared" si="0"/>
        <v>14549</v>
      </c>
      <c r="F22" s="411">
        <v>2851</v>
      </c>
      <c r="G22" s="411">
        <v>1484</v>
      </c>
      <c r="H22" s="411">
        <v>73</v>
      </c>
      <c r="I22" s="411">
        <v>15282</v>
      </c>
      <c r="J22" s="411">
        <v>38</v>
      </c>
      <c r="K22" s="411">
        <v>885</v>
      </c>
      <c r="L22" s="411">
        <v>0</v>
      </c>
      <c r="M22" s="411">
        <v>30</v>
      </c>
      <c r="N22" s="411">
        <v>10431</v>
      </c>
      <c r="O22" s="411">
        <v>747</v>
      </c>
      <c r="P22" s="433">
        <f t="shared" si="1"/>
        <v>46370</v>
      </c>
      <c r="Q22" s="411">
        <v>0</v>
      </c>
      <c r="R22" s="428">
        <f t="shared" si="2"/>
        <v>46370</v>
      </c>
    </row>
    <row r="23" spans="1:18" ht="18" customHeight="1">
      <c r="A23" s="18"/>
      <c r="B23" s="64" t="s">
        <v>160</v>
      </c>
      <c r="C23" s="411">
        <v>674</v>
      </c>
      <c r="D23" s="411">
        <v>0</v>
      </c>
      <c r="E23" s="429">
        <f t="shared" si="0"/>
        <v>674</v>
      </c>
      <c r="F23" s="411">
        <v>12</v>
      </c>
      <c r="G23" s="411">
        <v>8</v>
      </c>
      <c r="H23" s="411">
        <v>14</v>
      </c>
      <c r="I23" s="411">
        <v>49</v>
      </c>
      <c r="J23" s="411">
        <v>29219</v>
      </c>
      <c r="K23" s="411">
        <v>4678</v>
      </c>
      <c r="L23" s="411">
        <v>0</v>
      </c>
      <c r="M23" s="411">
        <v>0</v>
      </c>
      <c r="N23" s="411">
        <v>0</v>
      </c>
      <c r="O23" s="411">
        <v>0</v>
      </c>
      <c r="P23" s="433">
        <f t="shared" si="1"/>
        <v>34654</v>
      </c>
      <c r="Q23" s="411">
        <v>0</v>
      </c>
      <c r="R23" s="428">
        <f t="shared" si="2"/>
        <v>34654</v>
      </c>
    </row>
    <row r="24" spans="1:18" ht="18" customHeight="1" hidden="1" thickBot="1">
      <c r="A24" s="18"/>
      <c r="B24" s="64" t="s">
        <v>81</v>
      </c>
      <c r="C24" s="411">
        <v>0</v>
      </c>
      <c r="D24" s="411">
        <v>0</v>
      </c>
      <c r="E24" s="429">
        <f t="shared" si="0"/>
        <v>0</v>
      </c>
      <c r="F24" s="411">
        <v>0</v>
      </c>
      <c r="G24" s="411">
        <v>0</v>
      </c>
      <c r="H24" s="411">
        <v>0</v>
      </c>
      <c r="I24" s="411">
        <v>0</v>
      </c>
      <c r="J24" s="411">
        <v>0</v>
      </c>
      <c r="K24" s="411">
        <v>0</v>
      </c>
      <c r="L24" s="411">
        <v>0</v>
      </c>
      <c r="M24" s="411">
        <v>0</v>
      </c>
      <c r="N24" s="411">
        <v>0</v>
      </c>
      <c r="O24" s="411">
        <v>0</v>
      </c>
      <c r="P24" s="433">
        <v>0</v>
      </c>
      <c r="Q24" s="411">
        <v>0</v>
      </c>
      <c r="R24" s="428">
        <v>0</v>
      </c>
    </row>
    <row r="25" spans="1:18" ht="16.5" customHeight="1">
      <c r="A25" s="18"/>
      <c r="B25" s="64" t="s">
        <v>488</v>
      </c>
      <c r="C25" s="319"/>
      <c r="D25" s="65"/>
      <c r="E25" s="429"/>
      <c r="F25" s="65"/>
      <c r="G25" s="65"/>
      <c r="H25" s="319"/>
      <c r="I25" s="442"/>
      <c r="J25" s="319"/>
      <c r="K25" s="65"/>
      <c r="L25" s="65"/>
      <c r="M25" s="65"/>
      <c r="N25" s="65"/>
      <c r="O25" s="65"/>
      <c r="P25" s="433"/>
      <c r="Q25" s="411"/>
      <c r="R25" s="428"/>
    </row>
    <row r="26" spans="1:18" ht="23.25" customHeight="1" thickBot="1">
      <c r="A26" s="18"/>
      <c r="B26" s="68" t="s">
        <v>11</v>
      </c>
      <c r="C26" s="430">
        <f>SUM(C14:C25)</f>
        <v>90371</v>
      </c>
      <c r="D26" s="430">
        <f aca="true" t="shared" si="3" ref="D26:R26">SUM(D14:D25)</f>
        <v>0</v>
      </c>
      <c r="E26" s="430">
        <f t="shared" si="3"/>
        <v>90371</v>
      </c>
      <c r="F26" s="430">
        <f t="shared" si="3"/>
        <v>2998</v>
      </c>
      <c r="G26" s="430">
        <f t="shared" si="3"/>
        <v>3073</v>
      </c>
      <c r="H26" s="430">
        <f t="shared" si="3"/>
        <v>2662</v>
      </c>
      <c r="I26" s="430">
        <f t="shared" si="3"/>
        <v>31926</v>
      </c>
      <c r="J26" s="430">
        <f t="shared" si="3"/>
        <v>53746</v>
      </c>
      <c r="K26" s="430">
        <f t="shared" si="3"/>
        <v>277813</v>
      </c>
      <c r="L26" s="430">
        <f t="shared" si="3"/>
        <v>0</v>
      </c>
      <c r="M26" s="430">
        <f t="shared" si="3"/>
        <v>1255</v>
      </c>
      <c r="N26" s="430">
        <f t="shared" si="3"/>
        <v>14444</v>
      </c>
      <c r="O26" s="430">
        <f t="shared" si="3"/>
        <v>2597</v>
      </c>
      <c r="P26" s="430">
        <f t="shared" si="3"/>
        <v>480885</v>
      </c>
      <c r="Q26" s="430">
        <f t="shared" si="3"/>
        <v>4044</v>
      </c>
      <c r="R26" s="430">
        <f t="shared" si="3"/>
        <v>476841</v>
      </c>
    </row>
    <row r="27" spans="1:18" ht="15" customHeight="1">
      <c r="A27" s="18"/>
      <c r="B27" s="67"/>
      <c r="C27" s="63"/>
      <c r="D27" s="63"/>
      <c r="E27" s="63"/>
      <c r="F27" s="63"/>
      <c r="G27" s="131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23.25" customHeight="1">
      <c r="A28" s="18"/>
      <c r="B28" s="18"/>
      <c r="C28" s="63"/>
      <c r="D28" s="63"/>
      <c r="E28" s="63"/>
      <c r="F28" s="63"/>
      <c r="G28" s="131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30" customHeight="1">
      <c r="A29" s="18"/>
      <c r="B29" s="16" t="s">
        <v>129</v>
      </c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95"/>
      <c r="R29" s="95"/>
    </row>
    <row r="30" spans="1:18" ht="22.5" customHeight="1" thickBot="1">
      <c r="A30" s="18"/>
      <c r="B30" s="19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8.75" customHeight="1" thickBot="1">
      <c r="A31" s="18"/>
      <c r="B31" s="20" t="s">
        <v>195</v>
      </c>
      <c r="C31" s="21"/>
      <c r="D31" s="115"/>
      <c r="E31" s="115"/>
      <c r="F31" s="115"/>
      <c r="G31" s="115"/>
      <c r="H31" s="95"/>
      <c r="I31" s="95"/>
      <c r="J31" s="95"/>
      <c r="K31" s="95"/>
      <c r="L31" s="95"/>
      <c r="M31" s="320" t="s">
        <v>113</v>
      </c>
      <c r="N31" s="82"/>
      <c r="O31" s="24"/>
      <c r="P31" s="24"/>
      <c r="Q31" s="18"/>
      <c r="R31" s="18"/>
    </row>
    <row r="32" spans="1:18" ht="13.5" customHeight="1">
      <c r="A32" s="18"/>
      <c r="B32" s="73"/>
      <c r="C32" s="27"/>
      <c r="D32" s="371" t="s">
        <v>26</v>
      </c>
      <c r="E32" s="74" t="s">
        <v>44</v>
      </c>
      <c r="F32" s="74" t="s">
        <v>37</v>
      </c>
      <c r="G32" s="74" t="s">
        <v>38</v>
      </c>
      <c r="H32" s="74" t="s">
        <v>39</v>
      </c>
      <c r="I32" s="74" t="s">
        <v>40</v>
      </c>
      <c r="J32" s="646" t="s">
        <v>9</v>
      </c>
      <c r="K32" s="649" t="s">
        <v>10</v>
      </c>
      <c r="L32" s="400" t="s">
        <v>11</v>
      </c>
      <c r="M32" s="169" t="s">
        <v>114</v>
      </c>
      <c r="N32" s="82"/>
      <c r="O32" s="82"/>
      <c r="P32" s="24"/>
      <c r="Q32" s="18"/>
      <c r="R32" s="18"/>
    </row>
    <row r="33" spans="1:18" ht="13.5" customHeight="1">
      <c r="A33" s="18"/>
      <c r="B33" s="77" t="s">
        <v>140</v>
      </c>
      <c r="C33" s="46"/>
      <c r="D33" s="500"/>
      <c r="E33" s="36" t="s">
        <v>48</v>
      </c>
      <c r="F33" s="36"/>
      <c r="G33" s="36" t="s">
        <v>16</v>
      </c>
      <c r="H33" s="46"/>
      <c r="I33" s="36" t="s">
        <v>41</v>
      </c>
      <c r="J33" s="81" t="s">
        <v>42</v>
      </c>
      <c r="K33" s="650" t="s">
        <v>43</v>
      </c>
      <c r="L33" s="417" t="s">
        <v>23</v>
      </c>
      <c r="M33" s="169" t="s">
        <v>115</v>
      </c>
      <c r="N33" s="82"/>
      <c r="O33" s="82"/>
      <c r="P33" s="24"/>
      <c r="Q33" s="18"/>
      <c r="R33" s="18"/>
    </row>
    <row r="34" spans="1:18" ht="13.5" customHeight="1">
      <c r="A34" s="18"/>
      <c r="B34" s="77" t="s">
        <v>121</v>
      </c>
      <c r="C34" s="46"/>
      <c r="D34" s="500"/>
      <c r="E34" s="36" t="s">
        <v>16</v>
      </c>
      <c r="F34" s="36"/>
      <c r="G34" s="36" t="s">
        <v>20</v>
      </c>
      <c r="H34" s="46"/>
      <c r="I34" s="46" t="s">
        <v>45</v>
      </c>
      <c r="J34" s="81" t="s">
        <v>46</v>
      </c>
      <c r="K34" s="650" t="s">
        <v>47</v>
      </c>
      <c r="L34" s="417" t="s">
        <v>28</v>
      </c>
      <c r="M34" s="169" t="s">
        <v>116</v>
      </c>
      <c r="N34" s="335"/>
      <c r="O34" s="82"/>
      <c r="P34" s="24"/>
      <c r="Q34" s="18"/>
      <c r="R34" s="18"/>
    </row>
    <row r="35" spans="1:18" ht="12" customHeight="1">
      <c r="A35" s="18"/>
      <c r="B35" s="80"/>
      <c r="C35" s="36"/>
      <c r="D35" s="378"/>
      <c r="E35" s="36" t="s">
        <v>51</v>
      </c>
      <c r="F35" s="36"/>
      <c r="G35" s="36"/>
      <c r="H35" s="36"/>
      <c r="I35" s="36" t="s">
        <v>49</v>
      </c>
      <c r="J35" s="81"/>
      <c r="K35" s="650" t="s">
        <v>40</v>
      </c>
      <c r="L35" s="417" t="s">
        <v>33</v>
      </c>
      <c r="M35" s="169"/>
      <c r="N35" s="336"/>
      <c r="O35" s="94"/>
      <c r="P35" s="94"/>
      <c r="Q35" s="95"/>
      <c r="R35" s="71"/>
    </row>
    <row r="36" spans="1:18" ht="10.5" customHeight="1">
      <c r="A36" s="18"/>
      <c r="B36" s="80"/>
      <c r="C36" s="36"/>
      <c r="D36" s="378"/>
      <c r="E36" s="410"/>
      <c r="F36" s="36"/>
      <c r="G36" s="36"/>
      <c r="H36" s="36"/>
      <c r="I36" s="36" t="s">
        <v>50</v>
      </c>
      <c r="J36" s="81"/>
      <c r="K36" s="650" t="s">
        <v>41</v>
      </c>
      <c r="L36" s="418"/>
      <c r="M36" s="409"/>
      <c r="N36" s="323"/>
      <c r="O36" s="323"/>
      <c r="P36" s="94"/>
      <c r="Q36" s="95"/>
      <c r="R36" s="56"/>
    </row>
    <row r="37" spans="1:18" ht="10.5" customHeight="1">
      <c r="A37" s="18"/>
      <c r="B37" s="86"/>
      <c r="C37" s="53"/>
      <c r="D37" s="384"/>
      <c r="E37" s="53"/>
      <c r="F37" s="53"/>
      <c r="G37" s="53"/>
      <c r="H37" s="53"/>
      <c r="I37" s="53" t="s">
        <v>52</v>
      </c>
      <c r="J37" s="87"/>
      <c r="K37" s="651"/>
      <c r="L37" s="419"/>
      <c r="M37" s="324"/>
      <c r="N37" s="323"/>
      <c r="O37" s="323"/>
      <c r="P37" s="94"/>
      <c r="Q37" s="95"/>
      <c r="R37" s="56"/>
    </row>
    <row r="38" spans="1:18" ht="10.5" customHeight="1">
      <c r="A38" s="18"/>
      <c r="B38" s="90"/>
      <c r="C38" s="91"/>
      <c r="D38" s="43" t="s">
        <v>36</v>
      </c>
      <c r="E38" s="43" t="s">
        <v>36</v>
      </c>
      <c r="F38" s="43" t="s">
        <v>36</v>
      </c>
      <c r="G38" s="43" t="s">
        <v>36</v>
      </c>
      <c r="H38" s="43" t="s">
        <v>36</v>
      </c>
      <c r="I38" s="43" t="s">
        <v>36</v>
      </c>
      <c r="J38" s="338" t="s">
        <v>36</v>
      </c>
      <c r="K38" s="658" t="s">
        <v>36</v>
      </c>
      <c r="L38" s="332" t="s">
        <v>36</v>
      </c>
      <c r="M38" s="332" t="s">
        <v>36</v>
      </c>
      <c r="N38" s="94"/>
      <c r="O38" s="134"/>
      <c r="P38" s="94"/>
      <c r="Q38" s="95"/>
      <c r="R38" s="89"/>
    </row>
    <row r="39" spans="1:18" ht="15" customHeight="1">
      <c r="A39" s="18"/>
      <c r="B39" s="92" t="s">
        <v>108</v>
      </c>
      <c r="C39" s="126"/>
      <c r="D39" s="126"/>
      <c r="E39" s="126"/>
      <c r="F39" s="126"/>
      <c r="G39" s="126"/>
      <c r="H39" s="126"/>
      <c r="I39" s="126"/>
      <c r="J39" s="647"/>
      <c r="K39" s="652"/>
      <c r="L39" s="145"/>
      <c r="M39" s="145"/>
      <c r="N39" s="334"/>
      <c r="O39" s="93"/>
      <c r="P39" s="94"/>
      <c r="Q39" s="95"/>
      <c r="R39" s="133"/>
    </row>
    <row r="40" spans="1:18" ht="9.75" customHeight="1">
      <c r="A40" s="18"/>
      <c r="B40" s="92"/>
      <c r="C40" s="126"/>
      <c r="D40" s="126"/>
      <c r="E40" s="126"/>
      <c r="F40" s="126"/>
      <c r="G40" s="126"/>
      <c r="H40" s="126"/>
      <c r="I40" s="126"/>
      <c r="J40" s="647"/>
      <c r="K40" s="652"/>
      <c r="L40" s="145"/>
      <c r="M40" s="145"/>
      <c r="N40" s="334"/>
      <c r="O40" s="93"/>
      <c r="P40" s="94"/>
      <c r="Q40" s="95"/>
      <c r="R40" s="133"/>
    </row>
    <row r="41" spans="1:18" ht="18" customHeight="1">
      <c r="A41" s="63"/>
      <c r="B41" s="96" t="s">
        <v>179</v>
      </c>
      <c r="C41" s="126"/>
      <c r="D41" s="411">
        <v>0</v>
      </c>
      <c r="E41" s="411">
        <v>700</v>
      </c>
      <c r="F41" s="411">
        <v>150</v>
      </c>
      <c r="G41" s="411">
        <v>5159</v>
      </c>
      <c r="H41" s="411">
        <v>0</v>
      </c>
      <c r="I41" s="411">
        <v>5</v>
      </c>
      <c r="J41" s="442">
        <f>SUM(D41:I41)</f>
        <v>6014</v>
      </c>
      <c r="K41" s="659">
        <v>5</v>
      </c>
      <c r="L41" s="428">
        <f>+J41-K41</f>
        <v>6009</v>
      </c>
      <c r="M41" s="428">
        <f>+R14-L41</f>
        <v>106527</v>
      </c>
      <c r="N41" s="155"/>
      <c r="O41" s="162"/>
      <c r="P41" s="333"/>
      <c r="Q41" s="327"/>
      <c r="R41" s="100"/>
    </row>
    <row r="42" spans="1:18" ht="18" customHeight="1">
      <c r="A42" s="18"/>
      <c r="B42" s="96" t="s">
        <v>79</v>
      </c>
      <c r="C42" s="65"/>
      <c r="D42" s="411">
        <v>0</v>
      </c>
      <c r="E42" s="411">
        <v>1663</v>
      </c>
      <c r="F42" s="411">
        <v>0</v>
      </c>
      <c r="G42" s="411">
        <v>873</v>
      </c>
      <c r="H42" s="411">
        <v>0</v>
      </c>
      <c r="I42" s="411">
        <v>0</v>
      </c>
      <c r="J42" s="442">
        <f aca="true" t="shared" si="4" ref="J42:J52">SUM(D42:I42)</f>
        <v>2536</v>
      </c>
      <c r="K42" s="659">
        <v>0</v>
      </c>
      <c r="L42" s="428">
        <f aca="true" t="shared" si="5" ref="L42:L52">+J42-K42</f>
        <v>2536</v>
      </c>
      <c r="M42" s="428">
        <f aca="true" t="shared" si="6" ref="M42:M53">+R15-L42</f>
        <v>18424</v>
      </c>
      <c r="N42" s="155"/>
      <c r="O42" s="162"/>
      <c r="P42" s="333"/>
      <c r="Q42" s="327"/>
      <c r="R42" s="66"/>
    </row>
    <row r="43" spans="1:18" ht="18" customHeight="1">
      <c r="A43" s="18"/>
      <c r="B43" s="96" t="s">
        <v>78</v>
      </c>
      <c r="C43" s="65"/>
      <c r="D43" s="411">
        <v>0</v>
      </c>
      <c r="E43" s="411">
        <v>47</v>
      </c>
      <c r="F43" s="411">
        <v>29</v>
      </c>
      <c r="G43" s="411">
        <v>2133</v>
      </c>
      <c r="H43" s="411">
        <v>0</v>
      </c>
      <c r="I43" s="411">
        <v>0</v>
      </c>
      <c r="J43" s="442">
        <f t="shared" si="4"/>
        <v>2209</v>
      </c>
      <c r="K43" s="659">
        <v>0</v>
      </c>
      <c r="L43" s="428">
        <f t="shared" si="5"/>
        <v>2209</v>
      </c>
      <c r="M43" s="428">
        <f t="shared" si="6"/>
        <v>24207</v>
      </c>
      <c r="N43" s="155"/>
      <c r="O43" s="162"/>
      <c r="P43" s="333"/>
      <c r="Q43" s="327"/>
      <c r="R43" s="66"/>
    </row>
    <row r="44" spans="1:18" ht="18" customHeight="1">
      <c r="A44" s="18"/>
      <c r="B44" s="96" t="s">
        <v>180</v>
      </c>
      <c r="C44" s="65"/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1">
        <v>3592</v>
      </c>
      <c r="J44" s="442">
        <f t="shared" si="4"/>
        <v>3592</v>
      </c>
      <c r="K44" s="659">
        <v>3592</v>
      </c>
      <c r="L44" s="428">
        <f t="shared" si="5"/>
        <v>0</v>
      </c>
      <c r="M44" s="428">
        <f t="shared" si="6"/>
        <v>0</v>
      </c>
      <c r="N44" s="155"/>
      <c r="O44" s="162"/>
      <c r="P44" s="333"/>
      <c r="Q44" s="327"/>
      <c r="R44" s="66"/>
    </row>
    <row r="45" spans="1:18" ht="18" customHeight="1">
      <c r="A45" s="18"/>
      <c r="B45" s="96" t="s">
        <v>89</v>
      </c>
      <c r="C45" s="65"/>
      <c r="D45" s="411">
        <v>0</v>
      </c>
      <c r="E45" s="411">
        <v>2710</v>
      </c>
      <c r="F45" s="411">
        <v>152</v>
      </c>
      <c r="G45" s="411">
        <v>33758</v>
      </c>
      <c r="H45" s="411">
        <v>481</v>
      </c>
      <c r="I45" s="411">
        <v>0</v>
      </c>
      <c r="J45" s="442">
        <f t="shared" si="4"/>
        <v>37101</v>
      </c>
      <c r="K45" s="659">
        <v>0</v>
      </c>
      <c r="L45" s="428">
        <f t="shared" si="5"/>
        <v>37101</v>
      </c>
      <c r="M45" s="428">
        <f t="shared" si="6"/>
        <v>110385</v>
      </c>
      <c r="N45" s="155"/>
      <c r="O45" s="162"/>
      <c r="P45" s="333"/>
      <c r="Q45" s="327"/>
      <c r="R45" s="66"/>
    </row>
    <row r="46" spans="1:18" ht="18" customHeight="1">
      <c r="A46" s="18"/>
      <c r="B46" s="96" t="s">
        <v>80</v>
      </c>
      <c r="C46" s="65"/>
      <c r="D46" s="411">
        <v>0</v>
      </c>
      <c r="E46" s="411">
        <v>661</v>
      </c>
      <c r="F46" s="411">
        <v>0</v>
      </c>
      <c r="G46" s="411">
        <v>675</v>
      </c>
      <c r="H46" s="411">
        <v>0</v>
      </c>
      <c r="I46" s="411">
        <v>0</v>
      </c>
      <c r="J46" s="442">
        <f t="shared" si="4"/>
        <v>1336</v>
      </c>
      <c r="K46" s="659">
        <v>0</v>
      </c>
      <c r="L46" s="428">
        <f t="shared" si="5"/>
        <v>1336</v>
      </c>
      <c r="M46" s="428">
        <f t="shared" si="6"/>
        <v>8299</v>
      </c>
      <c r="N46" s="155"/>
      <c r="O46" s="162"/>
      <c r="P46" s="333"/>
      <c r="Q46" s="327"/>
      <c r="R46" s="66"/>
    </row>
    <row r="47" spans="1:18" ht="18" customHeight="1">
      <c r="A47" s="18"/>
      <c r="B47" s="96" t="s">
        <v>181</v>
      </c>
      <c r="C47" s="65"/>
      <c r="D47" s="411">
        <v>0</v>
      </c>
      <c r="E47" s="411">
        <v>0</v>
      </c>
      <c r="F47" s="411">
        <v>0</v>
      </c>
      <c r="G47" s="411">
        <v>0</v>
      </c>
      <c r="H47" s="411">
        <v>0</v>
      </c>
      <c r="I47" s="411">
        <v>0</v>
      </c>
      <c r="J47" s="442">
        <f t="shared" si="4"/>
        <v>0</v>
      </c>
      <c r="K47" s="659">
        <v>0</v>
      </c>
      <c r="L47" s="428">
        <f t="shared" si="5"/>
        <v>0</v>
      </c>
      <c r="M47" s="428">
        <f t="shared" si="6"/>
        <v>149</v>
      </c>
      <c r="N47" s="155"/>
      <c r="O47" s="162"/>
      <c r="P47" s="333"/>
      <c r="Q47" s="327"/>
      <c r="R47" s="66"/>
    </row>
    <row r="48" spans="1:18" ht="18" customHeight="1">
      <c r="A48" s="18"/>
      <c r="B48" s="96" t="s">
        <v>182</v>
      </c>
      <c r="C48" s="65"/>
      <c r="D48" s="411">
        <v>78636</v>
      </c>
      <c r="E48" s="411">
        <v>0</v>
      </c>
      <c r="F48" s="411">
        <v>0</v>
      </c>
      <c r="G48" s="411">
        <v>0</v>
      </c>
      <c r="H48" s="411">
        <v>0</v>
      </c>
      <c r="I48" s="411">
        <v>447</v>
      </c>
      <c r="J48" s="442">
        <f t="shared" si="4"/>
        <v>79083</v>
      </c>
      <c r="K48" s="659">
        <v>447</v>
      </c>
      <c r="L48" s="428">
        <f t="shared" si="5"/>
        <v>78636</v>
      </c>
      <c r="M48" s="428">
        <f t="shared" si="6"/>
        <v>-1</v>
      </c>
      <c r="N48" s="155"/>
      <c r="O48" s="162"/>
      <c r="P48" s="333"/>
      <c r="Q48" s="327"/>
      <c r="R48" s="66"/>
    </row>
    <row r="49" spans="1:18" ht="18" customHeight="1">
      <c r="A49" s="18"/>
      <c r="B49" s="96" t="s">
        <v>77</v>
      </c>
      <c r="C49" s="65"/>
      <c r="D49" s="411">
        <v>981</v>
      </c>
      <c r="E49" s="411">
        <v>20181</v>
      </c>
      <c r="F49" s="411">
        <v>0</v>
      </c>
      <c r="G49" s="411">
        <v>174</v>
      </c>
      <c r="H49" s="411">
        <v>0</v>
      </c>
      <c r="I49" s="411">
        <v>0</v>
      </c>
      <c r="J49" s="442">
        <f t="shared" si="4"/>
        <v>21336</v>
      </c>
      <c r="K49" s="659">
        <v>0</v>
      </c>
      <c r="L49" s="428">
        <f t="shared" si="5"/>
        <v>21336</v>
      </c>
      <c r="M49" s="428">
        <f t="shared" si="6"/>
        <v>25034</v>
      </c>
      <c r="N49" s="155"/>
      <c r="O49" s="162"/>
      <c r="P49" s="333"/>
      <c r="Q49" s="327"/>
      <c r="R49" s="66"/>
    </row>
    <row r="50" spans="1:18" ht="18" customHeight="1">
      <c r="A50" s="18"/>
      <c r="B50" s="96" t="s">
        <v>160</v>
      </c>
      <c r="C50" s="65"/>
      <c r="D50" s="411">
        <v>0</v>
      </c>
      <c r="E50" s="411">
        <v>0</v>
      </c>
      <c r="F50" s="411">
        <v>0</v>
      </c>
      <c r="G50" s="411">
        <v>0</v>
      </c>
      <c r="H50" s="411">
        <v>0</v>
      </c>
      <c r="I50" s="411">
        <v>0</v>
      </c>
      <c r="J50" s="442">
        <f t="shared" si="4"/>
        <v>0</v>
      </c>
      <c r="K50" s="659">
        <v>0</v>
      </c>
      <c r="L50" s="428">
        <f t="shared" si="5"/>
        <v>0</v>
      </c>
      <c r="M50" s="428">
        <f t="shared" si="6"/>
        <v>34654</v>
      </c>
      <c r="N50" s="155"/>
      <c r="O50" s="162"/>
      <c r="P50" s="333"/>
      <c r="Q50" s="327"/>
      <c r="R50" s="66"/>
    </row>
    <row r="51" spans="1:18" ht="18" customHeight="1" hidden="1" thickBot="1">
      <c r="A51" s="18"/>
      <c r="B51" s="96" t="s">
        <v>81</v>
      </c>
      <c r="C51" s="65"/>
      <c r="D51" s="411">
        <v>0</v>
      </c>
      <c r="E51" s="411">
        <v>0</v>
      </c>
      <c r="F51" s="411">
        <v>0</v>
      </c>
      <c r="G51" s="411">
        <v>0</v>
      </c>
      <c r="H51" s="411">
        <v>0</v>
      </c>
      <c r="I51" s="411">
        <v>0</v>
      </c>
      <c r="J51" s="442">
        <f t="shared" si="4"/>
        <v>0</v>
      </c>
      <c r="K51" s="659">
        <v>0</v>
      </c>
      <c r="L51" s="428">
        <f t="shared" si="5"/>
        <v>0</v>
      </c>
      <c r="M51" s="428">
        <f t="shared" si="6"/>
        <v>0</v>
      </c>
      <c r="N51" s="155"/>
      <c r="O51" s="162"/>
      <c r="P51" s="333"/>
      <c r="Q51" s="327"/>
      <c r="R51" s="66"/>
    </row>
    <row r="52" spans="1:18" ht="19.5" customHeight="1">
      <c r="A52" s="18"/>
      <c r="B52" s="96" t="s">
        <v>488</v>
      </c>
      <c r="C52" s="65"/>
      <c r="D52" s="65"/>
      <c r="E52" s="411">
        <v>4550</v>
      </c>
      <c r="F52" s="65"/>
      <c r="G52" s="65"/>
      <c r="H52" s="65"/>
      <c r="I52" s="65"/>
      <c r="J52" s="442">
        <f t="shared" si="4"/>
        <v>4550</v>
      </c>
      <c r="K52" s="659"/>
      <c r="L52" s="428">
        <f t="shared" si="5"/>
        <v>4550</v>
      </c>
      <c r="M52" s="428">
        <f t="shared" si="6"/>
        <v>-4550</v>
      </c>
      <c r="N52" s="155"/>
      <c r="O52" s="162"/>
      <c r="P52" s="333"/>
      <c r="Q52" s="327"/>
      <c r="R52" s="66"/>
    </row>
    <row r="53" spans="1:18" ht="23.25" customHeight="1" thickBot="1">
      <c r="A53" s="18"/>
      <c r="B53" s="99" t="s">
        <v>11</v>
      </c>
      <c r="C53" s="69"/>
      <c r="D53" s="430">
        <f>SUM(D41:D52)</f>
        <v>79617</v>
      </c>
      <c r="E53" s="430">
        <f aca="true" t="shared" si="7" ref="E53:L53">SUM(E41:E52)</f>
        <v>30512</v>
      </c>
      <c r="F53" s="430">
        <f t="shared" si="7"/>
        <v>331</v>
      </c>
      <c r="G53" s="430">
        <f t="shared" si="7"/>
        <v>42772</v>
      </c>
      <c r="H53" s="430">
        <f t="shared" si="7"/>
        <v>481</v>
      </c>
      <c r="I53" s="430">
        <f t="shared" si="7"/>
        <v>4044</v>
      </c>
      <c r="J53" s="430">
        <f t="shared" si="7"/>
        <v>157757</v>
      </c>
      <c r="K53" s="430">
        <f t="shared" si="7"/>
        <v>4044</v>
      </c>
      <c r="L53" s="430">
        <f t="shared" si="7"/>
        <v>153713</v>
      </c>
      <c r="M53" s="434">
        <f t="shared" si="6"/>
        <v>323128</v>
      </c>
      <c r="N53" s="737"/>
      <c r="O53" s="162"/>
      <c r="P53" s="333"/>
      <c r="Q53" s="327"/>
      <c r="R53" s="66"/>
    </row>
    <row r="54" spans="1:18" ht="36.75" customHeight="1">
      <c r="A54" s="18"/>
      <c r="B54" s="10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P54" s="130"/>
      <c r="Q54" s="63"/>
      <c r="R54" s="129"/>
    </row>
    <row r="55" spans="1:18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93"/>
      <c r="N56" s="93"/>
      <c r="O56" s="93"/>
      <c r="P56" s="18"/>
      <c r="Q56" s="18"/>
      <c r="R56" s="18"/>
    </row>
    <row r="57" spans="1:18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</sheetData>
  <sheetProtection/>
  <printOptions horizontalCentered="1"/>
  <pageMargins left="0" right="0" top="0" bottom="0" header="0" footer="0"/>
  <pageSetup fitToHeight="2" horizontalDpi="600" verticalDpi="600" orientation="landscape" paperSize="9" scale="65" r:id="rId1"/>
  <rowBreaks count="1" manualBreakCount="1">
    <brk id="27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56"/>
  <sheetViews>
    <sheetView showGridLines="0" zoomScaleSheetLayoutView="100" zoomScalePageLayoutView="0" workbookViewId="0" topLeftCell="A1">
      <selection activeCell="D54" sqref="D54"/>
    </sheetView>
  </sheetViews>
  <sheetFormatPr defaultColWidth="8.88671875" defaultRowHeight="15"/>
  <cols>
    <col min="1" max="1" width="8.88671875" style="10" customWidth="1"/>
    <col min="2" max="2" width="46.10546875" style="10" customWidth="1"/>
    <col min="3" max="3" width="12.88671875" style="10" customWidth="1"/>
    <col min="4" max="4" width="13.3359375" style="10" customWidth="1"/>
    <col min="5" max="5" width="8.10546875" style="10" customWidth="1"/>
    <col min="6" max="16384" width="8.88671875" style="10" customWidth="1"/>
  </cols>
  <sheetData>
    <row r="1" ht="15.75">
      <c r="E1" s="161"/>
    </row>
    <row r="2" ht="18">
      <c r="E2" s="661"/>
    </row>
    <row r="3" spans="2:5" ht="24.75" customHeight="1">
      <c r="B3" s="398" t="s">
        <v>93</v>
      </c>
      <c r="E3" s="162"/>
    </row>
    <row r="4" ht="15">
      <c r="E4" s="162"/>
    </row>
    <row r="5" spans="5:6" ht="15" customHeight="1">
      <c r="E5" s="162"/>
      <c r="F5" s="162"/>
    </row>
    <row r="6" spans="2:5" ht="15" customHeight="1">
      <c r="B6" s="107" t="s">
        <v>108</v>
      </c>
      <c r="C6" s="318" t="s">
        <v>161</v>
      </c>
      <c r="D6" s="318" t="s">
        <v>178</v>
      </c>
      <c r="E6" s="162"/>
    </row>
    <row r="7" spans="2:5" ht="15" customHeight="1">
      <c r="B7" s="108"/>
      <c r="C7" s="109" t="s">
        <v>64</v>
      </c>
      <c r="D7" s="109" t="s">
        <v>64</v>
      </c>
      <c r="E7" s="162"/>
    </row>
    <row r="8" spans="2:5" ht="15" customHeight="1">
      <c r="B8" s="110"/>
      <c r="C8" s="111" t="s">
        <v>36</v>
      </c>
      <c r="D8" s="111" t="s">
        <v>36</v>
      </c>
      <c r="E8" s="162"/>
    </row>
    <row r="9" spans="2:5" ht="19.5" customHeight="1">
      <c r="B9" s="112" t="s">
        <v>252</v>
      </c>
      <c r="C9" s="438">
        <v>303</v>
      </c>
      <c r="D9" s="438">
        <v>301</v>
      </c>
      <c r="E9" s="162"/>
    </row>
    <row r="10" spans="2:5" ht="19.5" customHeight="1">
      <c r="B10" s="112" t="s">
        <v>196</v>
      </c>
      <c r="C10" s="438">
        <v>25</v>
      </c>
      <c r="D10" s="438">
        <v>27</v>
      </c>
      <c r="E10" s="162"/>
    </row>
    <row r="11" spans="2:5" ht="19.5" customHeight="1">
      <c r="B11" s="112" t="s">
        <v>253</v>
      </c>
      <c r="C11" s="438">
        <v>2796</v>
      </c>
      <c r="D11" s="438">
        <v>2408</v>
      </c>
      <c r="E11" s="162"/>
    </row>
    <row r="12" spans="2:5" ht="19.5" customHeight="1">
      <c r="B12" s="112" t="s">
        <v>254</v>
      </c>
      <c r="C12" s="438">
        <v>39</v>
      </c>
      <c r="D12" s="438">
        <v>-7</v>
      </c>
      <c r="E12" s="162"/>
    </row>
    <row r="13" spans="2:5" ht="19.5" customHeight="1">
      <c r="B13" s="112" t="s">
        <v>197</v>
      </c>
      <c r="C13" s="438">
        <v>390</v>
      </c>
      <c r="D13" s="438">
        <v>311</v>
      </c>
      <c r="E13" s="162"/>
    </row>
    <row r="14" spans="2:5" ht="19.5" customHeight="1">
      <c r="B14" s="112" t="s">
        <v>255</v>
      </c>
      <c r="C14" s="438">
        <v>43</v>
      </c>
      <c r="D14" s="438">
        <v>43</v>
      </c>
      <c r="E14" s="162"/>
    </row>
    <row r="15" spans="2:5" ht="19.5" customHeight="1">
      <c r="B15" s="112" t="s">
        <v>112</v>
      </c>
      <c r="C15" s="438">
        <v>248</v>
      </c>
      <c r="D15" s="438">
        <v>247</v>
      </c>
      <c r="E15" s="162"/>
    </row>
    <row r="16" spans="2:5" ht="19.5" customHeight="1">
      <c r="B16" s="112" t="s">
        <v>256</v>
      </c>
      <c r="C16" s="438">
        <v>3631</v>
      </c>
      <c r="D16" s="438">
        <v>3505</v>
      </c>
      <c r="E16" s="162"/>
    </row>
    <row r="17" spans="2:5" ht="19.5" customHeight="1">
      <c r="B17" s="112" t="s">
        <v>198</v>
      </c>
      <c r="C17" s="438">
        <v>-35</v>
      </c>
      <c r="D17" s="438">
        <v>-51</v>
      </c>
      <c r="E17" s="162"/>
    </row>
    <row r="18" spans="2:5" ht="19.5" customHeight="1">
      <c r="B18" s="112" t="s">
        <v>199</v>
      </c>
      <c r="C18" s="438">
        <v>-232</v>
      </c>
      <c r="D18" s="438">
        <v>163</v>
      </c>
      <c r="E18" s="162"/>
    </row>
    <row r="19" spans="2:5" ht="19.5" customHeight="1">
      <c r="B19" s="112" t="s">
        <v>257</v>
      </c>
      <c r="C19" s="438">
        <v>11154</v>
      </c>
      <c r="D19" s="438">
        <v>13416</v>
      </c>
      <c r="E19" s="162"/>
    </row>
    <row r="20" spans="2:5" ht="19.5" customHeight="1">
      <c r="B20" s="112" t="s">
        <v>200</v>
      </c>
      <c r="C20" s="438">
        <v>13046</v>
      </c>
      <c r="D20" s="438">
        <v>69836</v>
      </c>
      <c r="E20" s="162"/>
    </row>
    <row r="21" spans="2:5" ht="19.5" customHeight="1">
      <c r="B21" s="112" t="s">
        <v>258</v>
      </c>
      <c r="C21" s="438">
        <v>786185</v>
      </c>
      <c r="D21" s="438">
        <v>727641</v>
      </c>
      <c r="E21" s="162"/>
    </row>
    <row r="22" spans="2:5" ht="19.5" customHeight="1">
      <c r="B22" s="112" t="s">
        <v>465</v>
      </c>
      <c r="C22" s="438">
        <v>-804141</v>
      </c>
      <c r="D22" s="438">
        <v>-772305</v>
      </c>
      <c r="E22" s="162"/>
    </row>
    <row r="23" spans="2:5" ht="19.5" customHeight="1">
      <c r="B23" s="112" t="s">
        <v>464</v>
      </c>
      <c r="C23" s="438">
        <v>4817</v>
      </c>
      <c r="D23" s="438">
        <v>5190</v>
      </c>
      <c r="E23" s="162"/>
    </row>
    <row r="24" spans="2:5" ht="19.5" customHeight="1">
      <c r="B24" s="112" t="s">
        <v>201</v>
      </c>
      <c r="C24" s="438">
        <v>3762</v>
      </c>
      <c r="D24" s="438">
        <v>2500</v>
      </c>
      <c r="E24" s="162"/>
    </row>
    <row r="25" spans="2:5" ht="19.5" customHeight="1">
      <c r="B25" s="112" t="s">
        <v>125</v>
      </c>
      <c r="C25" s="438">
        <v>17201</v>
      </c>
      <c r="D25" s="438">
        <v>16378</v>
      </c>
      <c r="E25" s="162"/>
    </row>
    <row r="26" spans="2:5" ht="19.5" customHeight="1">
      <c r="B26" s="112" t="s">
        <v>259</v>
      </c>
      <c r="C26" s="438">
        <v>8615</v>
      </c>
      <c r="D26" s="438">
        <v>8321</v>
      </c>
      <c r="E26" s="162"/>
    </row>
    <row r="27" spans="2:5" ht="19.5" customHeight="1">
      <c r="B27" s="112" t="s">
        <v>435</v>
      </c>
      <c r="C27" s="438">
        <v>2616</v>
      </c>
      <c r="D27" s="438">
        <v>2616</v>
      </c>
      <c r="E27" s="162"/>
    </row>
    <row r="28" spans="2:5" ht="19.5" customHeight="1">
      <c r="B28" s="112" t="s">
        <v>421</v>
      </c>
      <c r="C28" s="438">
        <v>15256</v>
      </c>
      <c r="D28" s="438">
        <v>14119</v>
      </c>
      <c r="E28" s="162"/>
    </row>
    <row r="29" spans="2:5" ht="19.5" customHeight="1">
      <c r="B29" s="112" t="s">
        <v>260</v>
      </c>
      <c r="C29" s="438">
        <v>6654</v>
      </c>
      <c r="D29" s="438">
        <v>6659</v>
      </c>
      <c r="E29" s="162"/>
    </row>
    <row r="30" spans="2:5" ht="19.5" customHeight="1">
      <c r="B30" s="112" t="s">
        <v>202</v>
      </c>
      <c r="C30" s="438">
        <v>8160</v>
      </c>
      <c r="D30" s="438">
        <v>8156</v>
      </c>
      <c r="E30" s="162"/>
    </row>
    <row r="31" spans="2:5" ht="19.5" customHeight="1">
      <c r="B31" s="112" t="s">
        <v>203</v>
      </c>
      <c r="C31" s="438">
        <v>-568</v>
      </c>
      <c r="D31" s="438">
        <v>295</v>
      </c>
      <c r="E31" s="162"/>
    </row>
    <row r="32" spans="2:5" ht="19.5" customHeight="1">
      <c r="B32" s="112" t="s">
        <v>193</v>
      </c>
      <c r="C32" s="438">
        <v>1765</v>
      </c>
      <c r="D32" s="438">
        <v>1694</v>
      </c>
      <c r="E32" s="162"/>
    </row>
    <row r="33" spans="2:5" ht="19.5" customHeight="1">
      <c r="B33" s="112" t="s">
        <v>437</v>
      </c>
      <c r="C33" s="438">
        <v>8840</v>
      </c>
      <c r="D33" s="438">
        <v>3352</v>
      </c>
      <c r="E33" s="162"/>
    </row>
    <row r="34" spans="2:5" ht="19.5" customHeight="1">
      <c r="B34" s="112" t="s">
        <v>436</v>
      </c>
      <c r="C34" s="438">
        <v>30</v>
      </c>
      <c r="D34" s="438">
        <v>23</v>
      </c>
      <c r="E34" s="162"/>
    </row>
    <row r="35" spans="2:5" ht="19.5" customHeight="1">
      <c r="B35" s="112" t="s">
        <v>204</v>
      </c>
      <c r="C35" s="438">
        <v>32950</v>
      </c>
      <c r="D35" s="438">
        <v>29932</v>
      </c>
      <c r="E35" s="162"/>
    </row>
    <row r="36" spans="2:5" ht="19.5" customHeight="1">
      <c r="B36" s="112" t="s">
        <v>261</v>
      </c>
      <c r="C36" s="438">
        <v>1311</v>
      </c>
      <c r="D36" s="438">
        <v>9565</v>
      </c>
      <c r="E36" s="162"/>
    </row>
    <row r="37" spans="2:5" ht="19.5" customHeight="1">
      <c r="B37" s="112" t="s">
        <v>205</v>
      </c>
      <c r="C37" s="438">
        <v>2127</v>
      </c>
      <c r="D37" s="438">
        <v>2217</v>
      </c>
      <c r="E37" s="162"/>
    </row>
    <row r="38" spans="2:5" ht="19.5" customHeight="1">
      <c r="B38" s="112" t="s">
        <v>206</v>
      </c>
      <c r="C38" s="438">
        <v>5158</v>
      </c>
      <c r="D38" s="438">
        <v>4838</v>
      </c>
      <c r="E38" s="162"/>
    </row>
    <row r="39" spans="2:5" ht="19.5" customHeight="1">
      <c r="B39" s="112" t="s">
        <v>207</v>
      </c>
      <c r="C39" s="438">
        <v>2737</v>
      </c>
      <c r="D39" s="438">
        <v>1376</v>
      </c>
      <c r="E39" s="162"/>
    </row>
    <row r="40" spans="2:5" ht="19.5" customHeight="1">
      <c r="B40" s="112" t="s">
        <v>262</v>
      </c>
      <c r="C40" s="438">
        <v>5244</v>
      </c>
      <c r="D40" s="438">
        <v>6006</v>
      </c>
      <c r="E40" s="162"/>
    </row>
    <row r="41" spans="2:5" ht="19.5" customHeight="1">
      <c r="B41" s="112" t="s">
        <v>208</v>
      </c>
      <c r="C41" s="438">
        <v>29751</v>
      </c>
      <c r="D41" s="438">
        <v>33075</v>
      </c>
      <c r="E41" s="162"/>
    </row>
    <row r="42" spans="2:5" ht="19.5" customHeight="1">
      <c r="B42" s="112" t="s">
        <v>209</v>
      </c>
      <c r="C42" s="438">
        <v>13996</v>
      </c>
      <c r="D42" s="438">
        <v>10400</v>
      </c>
      <c r="E42" s="162"/>
    </row>
    <row r="43" spans="2:5" ht="19.5" customHeight="1">
      <c r="B43" s="112" t="s">
        <v>210</v>
      </c>
      <c r="C43" s="438">
        <v>19054</v>
      </c>
      <c r="D43" s="438">
        <v>19991</v>
      </c>
      <c r="E43" s="162"/>
    </row>
    <row r="44" spans="2:5" ht="19.5" customHeight="1">
      <c r="B44" s="112" t="s">
        <v>211</v>
      </c>
      <c r="C44" s="438">
        <v>7448</v>
      </c>
      <c r="D44" s="438">
        <v>7397</v>
      </c>
      <c r="E44" s="162"/>
    </row>
    <row r="45" spans="2:5" ht="19.5" customHeight="1">
      <c r="B45" s="112" t="s">
        <v>422</v>
      </c>
      <c r="C45" s="438">
        <v>3798</v>
      </c>
      <c r="D45" s="438">
        <v>2331</v>
      </c>
      <c r="E45" s="162"/>
    </row>
    <row r="46" spans="2:6" ht="21.75" customHeight="1">
      <c r="B46" s="112" t="s">
        <v>212</v>
      </c>
      <c r="C46" s="438">
        <v>932</v>
      </c>
      <c r="D46" s="438">
        <v>1806</v>
      </c>
      <c r="E46" s="162"/>
      <c r="F46" s="162"/>
    </row>
    <row r="47" spans="2:6" ht="21.75" customHeight="1">
      <c r="B47" s="112" t="s">
        <v>423</v>
      </c>
      <c r="C47" s="562">
        <v>1546</v>
      </c>
      <c r="D47" s="438">
        <v>615</v>
      </c>
      <c r="E47" s="162"/>
      <c r="F47" s="162"/>
    </row>
    <row r="48" spans="2:6" ht="21.75" customHeight="1">
      <c r="B48" s="112" t="s">
        <v>263</v>
      </c>
      <c r="C48" s="562">
        <v>366</v>
      </c>
      <c r="D48" s="438">
        <v>364</v>
      </c>
      <c r="E48" s="162"/>
      <c r="F48" s="162"/>
    </row>
    <row r="49" spans="2:6" ht="21.75" customHeight="1">
      <c r="B49" s="112" t="s">
        <v>213</v>
      </c>
      <c r="C49" s="562">
        <v>452</v>
      </c>
      <c r="D49" s="438">
        <v>3364</v>
      </c>
      <c r="E49" s="162"/>
      <c r="F49" s="162"/>
    </row>
    <row r="50" spans="2:5" ht="19.5" customHeight="1">
      <c r="B50" s="112" t="s">
        <v>264</v>
      </c>
      <c r="C50" s="562">
        <v>886</v>
      </c>
      <c r="D50" s="438">
        <v>584</v>
      </c>
      <c r="E50" s="162"/>
    </row>
    <row r="51" spans="1:5" ht="19.5" customHeight="1">
      <c r="A51" s="563"/>
      <c r="B51" s="112" t="s">
        <v>265</v>
      </c>
      <c r="C51" s="438">
        <v>3544</v>
      </c>
      <c r="D51" s="438">
        <v>3552</v>
      </c>
      <c r="E51" s="162"/>
    </row>
    <row r="52" spans="2:5" ht="19.5" customHeight="1">
      <c r="B52" s="112" t="s">
        <v>141</v>
      </c>
      <c r="C52" s="438">
        <v>12976</v>
      </c>
      <c r="D52" s="438">
        <v>21468</v>
      </c>
      <c r="E52" s="162"/>
    </row>
    <row r="53" spans="2:5" ht="19.5" customHeight="1">
      <c r="B53" s="112" t="s">
        <v>180</v>
      </c>
      <c r="C53" s="438">
        <v>-374</v>
      </c>
      <c r="D53" s="438">
        <v>-1634</v>
      </c>
      <c r="E53" s="162"/>
    </row>
    <row r="54" spans="1:6" s="104" customFormat="1" ht="19.5" customHeight="1">
      <c r="A54" s="161"/>
      <c r="B54" s="113" t="s">
        <v>0</v>
      </c>
      <c r="C54" s="439">
        <f>SUM(C9:C53)</f>
        <v>234502</v>
      </c>
      <c r="D54" s="439">
        <f>SUM(D9:D53)</f>
        <v>272085</v>
      </c>
      <c r="E54" s="567"/>
      <c r="F54" s="161"/>
    </row>
    <row r="55" spans="1:6" s="104" customFormat="1" ht="19.5" customHeight="1">
      <c r="A55" s="161"/>
      <c r="B55" s="161"/>
      <c r="C55" s="567"/>
      <c r="D55" s="567"/>
      <c r="E55" s="567"/>
      <c r="F55" s="161"/>
    </row>
    <row r="56" spans="1:5" ht="15">
      <c r="A56" s="162"/>
      <c r="B56" s="162"/>
      <c r="C56" s="162"/>
      <c r="D56" s="162"/>
      <c r="E56" s="162"/>
    </row>
  </sheetData>
  <sheetProtection/>
  <printOptions/>
  <pageMargins left="0" right="0" top="0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U144"/>
  <sheetViews>
    <sheetView showGridLines="0" defaultGridColor="0" zoomScale="80" zoomScaleNormal="80" zoomScaleSheetLayoutView="75" zoomScalePageLayoutView="0" colorId="22" workbookViewId="0" topLeftCell="A1">
      <selection activeCell="F67" sqref="F67"/>
    </sheetView>
  </sheetViews>
  <sheetFormatPr defaultColWidth="9.77734375" defaultRowHeight="15"/>
  <cols>
    <col min="1" max="1" width="2.99609375" style="10" customWidth="1"/>
    <col min="2" max="2" width="35.88671875" style="10" customWidth="1"/>
    <col min="3" max="3" width="8.6640625" style="10" customWidth="1"/>
    <col min="4" max="4" width="7.77734375" style="10" bestFit="1" customWidth="1"/>
    <col min="5" max="5" width="9.21484375" style="10" customWidth="1"/>
    <col min="6" max="6" width="7.88671875" style="10" bestFit="1" customWidth="1"/>
    <col min="7" max="7" width="8.21484375" style="10" bestFit="1" customWidth="1"/>
    <col min="8" max="8" width="6.77734375" style="10" customWidth="1"/>
    <col min="9" max="9" width="7.99609375" style="10" customWidth="1"/>
    <col min="10" max="10" width="9.4453125" style="10" customWidth="1"/>
    <col min="11" max="11" width="9.10546875" style="10" customWidth="1"/>
    <col min="12" max="12" width="9.21484375" style="10" customWidth="1"/>
    <col min="13" max="13" width="9.10546875" style="10" customWidth="1"/>
    <col min="14" max="14" width="7.77734375" style="10" customWidth="1"/>
    <col min="15" max="15" width="6.77734375" style="10" customWidth="1"/>
    <col min="16" max="16" width="11.3359375" style="10" customWidth="1"/>
    <col min="17" max="17" width="6.77734375" style="10" bestFit="1" customWidth="1"/>
    <col min="18" max="18" width="9.6640625" style="10" customWidth="1"/>
    <col min="19" max="19" width="7.88671875" style="10" customWidth="1"/>
    <col min="20" max="20" width="10.99609375" style="10" customWidth="1"/>
    <col min="21" max="16384" width="9.77734375" style="10" customWidth="1"/>
  </cols>
  <sheetData>
    <row r="1" spans="1:21" ht="23.25" customHeight="1">
      <c r="A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2"/>
      <c r="T1" s="163"/>
      <c r="U1" s="14"/>
    </row>
    <row r="2" spans="1:20" ht="30" customHeight="1">
      <c r="A2" s="15"/>
      <c r="B2" s="767" t="s">
        <v>130</v>
      </c>
      <c r="C2" s="767"/>
      <c r="D2" s="767"/>
      <c r="E2" s="767"/>
      <c r="F2" s="767"/>
      <c r="G2" s="767"/>
      <c r="H2" s="767"/>
      <c r="I2" s="767"/>
      <c r="J2" s="767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2.5" customHeight="1" thickBot="1">
      <c r="A3" s="114"/>
      <c r="B3" s="116"/>
      <c r="C3" s="115"/>
      <c r="D3" s="115"/>
      <c r="E3" s="115"/>
      <c r="F3" s="115"/>
      <c r="G3" s="11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8.75" customHeight="1" thickBot="1">
      <c r="A4" s="95"/>
      <c r="B4" s="152" t="s">
        <v>194</v>
      </c>
      <c r="C4" s="445"/>
      <c r="D4" s="115"/>
      <c r="E4" s="115"/>
      <c r="F4" s="115"/>
      <c r="G4" s="11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0.5" customHeight="1">
      <c r="A5" s="94"/>
      <c r="B5" s="117"/>
      <c r="C5" s="118"/>
      <c r="D5" s="119"/>
      <c r="E5" s="26"/>
      <c r="F5" s="27"/>
      <c r="G5" s="27"/>
      <c r="H5" s="28"/>
      <c r="I5" s="28"/>
      <c r="J5" s="29"/>
      <c r="K5" s="28"/>
      <c r="L5" s="29"/>
      <c r="M5" s="28"/>
      <c r="N5" s="28"/>
      <c r="O5" s="339"/>
      <c r="P5" s="446"/>
      <c r="Q5" s="119"/>
      <c r="R5" s="330"/>
      <c r="S5" s="350"/>
      <c r="T5" s="95"/>
    </row>
    <row r="6" spans="1:20" ht="10.5" customHeight="1">
      <c r="A6" s="95"/>
      <c r="B6" s="120" t="s">
        <v>140</v>
      </c>
      <c r="C6" s="121" t="s">
        <v>1</v>
      </c>
      <c r="D6" s="121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81" t="s">
        <v>8</v>
      </c>
      <c r="P6" s="338" t="s">
        <v>9</v>
      </c>
      <c r="Q6" s="122" t="s">
        <v>10</v>
      </c>
      <c r="R6" s="169" t="s">
        <v>11</v>
      </c>
      <c r="S6" s="123"/>
      <c r="T6" s="164"/>
    </row>
    <row r="7" spans="1:20" ht="12" customHeight="1">
      <c r="A7" s="95"/>
      <c r="B7" s="120" t="s">
        <v>120</v>
      </c>
      <c r="C7" s="43" t="s">
        <v>132</v>
      </c>
      <c r="D7" s="43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37" t="s">
        <v>14</v>
      </c>
      <c r="N7" s="36" t="s">
        <v>19</v>
      </c>
      <c r="O7" s="81" t="s">
        <v>20</v>
      </c>
      <c r="P7" s="338" t="s">
        <v>21</v>
      </c>
      <c r="Q7" s="122" t="s">
        <v>22</v>
      </c>
      <c r="R7" s="169" t="s">
        <v>23</v>
      </c>
      <c r="S7" s="123"/>
      <c r="T7" s="164"/>
    </row>
    <row r="8" spans="1:20" ht="12" customHeight="1">
      <c r="A8" s="95"/>
      <c r="B8" s="124"/>
      <c r="C8" s="43" t="s">
        <v>24</v>
      </c>
      <c r="D8" s="43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81"/>
      <c r="N8" s="36"/>
      <c r="O8" s="81"/>
      <c r="P8" s="338"/>
      <c r="Q8" s="122" t="s">
        <v>27</v>
      </c>
      <c r="R8" s="169" t="s">
        <v>28</v>
      </c>
      <c r="S8" s="123"/>
      <c r="T8" s="405"/>
    </row>
    <row r="9" spans="1:20" ht="11.25" customHeight="1">
      <c r="A9" s="95"/>
      <c r="B9" s="124"/>
      <c r="C9" s="43" t="s">
        <v>14</v>
      </c>
      <c r="D9" s="43"/>
      <c r="E9" s="36" t="s">
        <v>29</v>
      </c>
      <c r="F9" s="36" t="s">
        <v>30</v>
      </c>
      <c r="G9" s="36"/>
      <c r="H9" s="36"/>
      <c r="I9" s="36"/>
      <c r="J9" s="36" t="s">
        <v>31</v>
      </c>
      <c r="K9" s="48"/>
      <c r="L9" s="36"/>
      <c r="M9" s="81"/>
      <c r="N9" s="36"/>
      <c r="O9" s="81"/>
      <c r="P9" s="338"/>
      <c r="Q9" s="122" t="s">
        <v>32</v>
      </c>
      <c r="R9" s="169" t="s">
        <v>33</v>
      </c>
      <c r="S9" s="123"/>
      <c r="T9" s="405"/>
    </row>
    <row r="10" spans="1:20" ht="10.5" customHeight="1">
      <c r="A10" s="95"/>
      <c r="B10" s="125"/>
      <c r="C10" s="50" t="s">
        <v>34</v>
      </c>
      <c r="D10" s="50"/>
      <c r="E10" s="52" t="s">
        <v>34</v>
      </c>
      <c r="F10" s="53"/>
      <c r="G10" s="53"/>
      <c r="H10" s="53"/>
      <c r="I10" s="53"/>
      <c r="J10" s="53" t="s">
        <v>35</v>
      </c>
      <c r="K10" s="54"/>
      <c r="L10" s="53"/>
      <c r="M10" s="87"/>
      <c r="N10" s="53"/>
      <c r="O10" s="87"/>
      <c r="P10" s="340"/>
      <c r="Q10" s="121"/>
      <c r="R10" s="170"/>
      <c r="S10" s="123"/>
      <c r="T10" s="405"/>
    </row>
    <row r="11" spans="1:20" ht="10.5" customHeight="1">
      <c r="A11" s="95"/>
      <c r="B11" s="55"/>
      <c r="C11" s="43" t="s">
        <v>36</v>
      </c>
      <c r="D11" s="43" t="s">
        <v>36</v>
      </c>
      <c r="E11" s="43" t="s">
        <v>36</v>
      </c>
      <c r="F11" s="43" t="s">
        <v>36</v>
      </c>
      <c r="G11" s="43" t="s">
        <v>36</v>
      </c>
      <c r="H11" s="43" t="s">
        <v>36</v>
      </c>
      <c r="I11" s="43" t="s">
        <v>36</v>
      </c>
      <c r="J11" s="43" t="s">
        <v>36</v>
      </c>
      <c r="K11" s="43" t="s">
        <v>36</v>
      </c>
      <c r="L11" s="43" t="s">
        <v>36</v>
      </c>
      <c r="M11" s="338" t="s">
        <v>36</v>
      </c>
      <c r="N11" s="43" t="s">
        <v>36</v>
      </c>
      <c r="O11" s="338" t="s">
        <v>36</v>
      </c>
      <c r="P11" s="338" t="s">
        <v>36</v>
      </c>
      <c r="Q11" s="122" t="s">
        <v>36</v>
      </c>
      <c r="R11" s="169" t="s">
        <v>36</v>
      </c>
      <c r="S11" s="165"/>
      <c r="T11" s="406"/>
    </row>
    <row r="12" spans="1:20" ht="15" customHeight="1">
      <c r="A12" s="95"/>
      <c r="B12" s="154" t="s">
        <v>108</v>
      </c>
      <c r="C12" s="457"/>
      <c r="D12" s="457"/>
      <c r="E12" s="460"/>
      <c r="F12" s="457"/>
      <c r="G12" s="457"/>
      <c r="H12" s="457"/>
      <c r="I12" s="457"/>
      <c r="J12" s="457"/>
      <c r="K12" s="457"/>
      <c r="L12" s="457"/>
      <c r="M12" s="458"/>
      <c r="N12" s="457"/>
      <c r="O12" s="458"/>
      <c r="P12" s="461"/>
      <c r="Q12" s="462"/>
      <c r="R12" s="485"/>
      <c r="S12" s="165"/>
      <c r="T12" s="406"/>
    </row>
    <row r="13" spans="1:19" ht="19.5" customHeight="1">
      <c r="A13" s="63"/>
      <c r="B13" s="64" t="s">
        <v>252</v>
      </c>
      <c r="C13" s="411">
        <v>1258</v>
      </c>
      <c r="D13" s="411">
        <v>0</v>
      </c>
      <c r="E13" s="429">
        <f>+C13+D13</f>
        <v>1258</v>
      </c>
      <c r="F13" s="411">
        <v>18</v>
      </c>
      <c r="G13" s="411">
        <v>329</v>
      </c>
      <c r="H13" s="411">
        <v>99</v>
      </c>
      <c r="I13" s="411">
        <v>695</v>
      </c>
      <c r="J13" s="411">
        <v>0</v>
      </c>
      <c r="K13" s="411">
        <v>0</v>
      </c>
      <c r="L13" s="411">
        <v>0</v>
      </c>
      <c r="M13" s="411">
        <v>0</v>
      </c>
      <c r="N13" s="411">
        <v>108</v>
      </c>
      <c r="O13" s="411">
        <v>167</v>
      </c>
      <c r="P13" s="433">
        <f>SUM(E13:O13)</f>
        <v>2674</v>
      </c>
      <c r="Q13" s="411">
        <v>159</v>
      </c>
      <c r="R13" s="428">
        <f>+P13-Q13</f>
        <v>2515</v>
      </c>
      <c r="S13" s="725"/>
    </row>
    <row r="14" spans="1:19" ht="19.5" customHeight="1">
      <c r="A14" s="63"/>
      <c r="B14" s="64" t="s">
        <v>196</v>
      </c>
      <c r="C14" s="411">
        <v>267</v>
      </c>
      <c r="D14" s="411">
        <v>89</v>
      </c>
      <c r="E14" s="429">
        <f aca="true" t="shared" si="0" ref="E14:E39">+C14+D14</f>
        <v>356</v>
      </c>
      <c r="F14" s="411">
        <v>6</v>
      </c>
      <c r="G14" s="411">
        <v>107</v>
      </c>
      <c r="H14" s="411">
        <v>8</v>
      </c>
      <c r="I14" s="411">
        <v>156</v>
      </c>
      <c r="J14" s="411">
        <v>0</v>
      </c>
      <c r="K14" s="411">
        <v>0</v>
      </c>
      <c r="L14" s="411">
        <v>0</v>
      </c>
      <c r="M14" s="411">
        <v>0</v>
      </c>
      <c r="N14" s="411">
        <v>31</v>
      </c>
      <c r="O14" s="411">
        <v>0</v>
      </c>
      <c r="P14" s="433">
        <f aca="true" t="shared" si="1" ref="P14:P39">SUM(E14:O14)</f>
        <v>664</v>
      </c>
      <c r="Q14" s="411">
        <v>0</v>
      </c>
      <c r="R14" s="428">
        <f aca="true" t="shared" si="2" ref="R14:R39">+P14-Q14</f>
        <v>664</v>
      </c>
      <c r="S14" s="725"/>
    </row>
    <row r="15" spans="1:19" ht="19.5" customHeight="1">
      <c r="A15" s="95"/>
      <c r="B15" s="64" t="s">
        <v>253</v>
      </c>
      <c r="C15" s="411">
        <v>1214</v>
      </c>
      <c r="D15" s="411">
        <v>0</v>
      </c>
      <c r="E15" s="429">
        <f t="shared" si="0"/>
        <v>1214</v>
      </c>
      <c r="F15" s="411">
        <v>71</v>
      </c>
      <c r="G15" s="411">
        <v>197</v>
      </c>
      <c r="H15" s="411">
        <v>10</v>
      </c>
      <c r="I15" s="411">
        <v>749</v>
      </c>
      <c r="J15" s="411">
        <v>0</v>
      </c>
      <c r="K15" s="411">
        <v>0</v>
      </c>
      <c r="L15" s="411">
        <v>0</v>
      </c>
      <c r="M15" s="411">
        <v>0</v>
      </c>
      <c r="N15" s="411">
        <v>167</v>
      </c>
      <c r="O15" s="411">
        <v>0</v>
      </c>
      <c r="P15" s="433">
        <f t="shared" si="1"/>
        <v>2408</v>
      </c>
      <c r="Q15" s="411">
        <v>0</v>
      </c>
      <c r="R15" s="428">
        <f t="shared" si="2"/>
        <v>2408</v>
      </c>
      <c r="S15" s="725"/>
    </row>
    <row r="16" spans="1:19" ht="19.5" customHeight="1">
      <c r="A16" s="95"/>
      <c r="B16" s="64" t="s">
        <v>254</v>
      </c>
      <c r="C16" s="411">
        <v>604</v>
      </c>
      <c r="D16" s="411">
        <v>29</v>
      </c>
      <c r="E16" s="429">
        <f t="shared" si="0"/>
        <v>633</v>
      </c>
      <c r="F16" s="411">
        <v>3</v>
      </c>
      <c r="G16" s="411">
        <v>23</v>
      </c>
      <c r="H16" s="411">
        <v>8</v>
      </c>
      <c r="I16" s="411">
        <v>73</v>
      </c>
      <c r="J16" s="411">
        <v>0</v>
      </c>
      <c r="K16" s="411">
        <v>0</v>
      </c>
      <c r="L16" s="411">
        <v>0</v>
      </c>
      <c r="M16" s="411">
        <v>0</v>
      </c>
      <c r="N16" s="411">
        <v>38</v>
      </c>
      <c r="O16" s="411">
        <v>0</v>
      </c>
      <c r="P16" s="433">
        <f t="shared" si="1"/>
        <v>778</v>
      </c>
      <c r="Q16" s="411">
        <v>0</v>
      </c>
      <c r="R16" s="428">
        <f t="shared" si="2"/>
        <v>778</v>
      </c>
      <c r="S16" s="725"/>
    </row>
    <row r="17" spans="1:19" ht="19.5" customHeight="1">
      <c r="A17" s="95"/>
      <c r="B17" s="64" t="s">
        <v>197</v>
      </c>
      <c r="C17" s="411">
        <v>289</v>
      </c>
      <c r="D17" s="411">
        <v>0</v>
      </c>
      <c r="E17" s="429">
        <f t="shared" si="0"/>
        <v>289</v>
      </c>
      <c r="F17" s="411">
        <v>0</v>
      </c>
      <c r="G17" s="411">
        <v>10</v>
      </c>
      <c r="H17" s="411">
        <v>3</v>
      </c>
      <c r="I17" s="411">
        <v>4</v>
      </c>
      <c r="J17" s="411">
        <v>0</v>
      </c>
      <c r="K17" s="411">
        <v>0</v>
      </c>
      <c r="L17" s="411">
        <v>0</v>
      </c>
      <c r="M17" s="411">
        <v>0</v>
      </c>
      <c r="N17" s="411">
        <v>15</v>
      </c>
      <c r="O17" s="411">
        <v>0</v>
      </c>
      <c r="P17" s="433">
        <f t="shared" si="1"/>
        <v>321</v>
      </c>
      <c r="Q17" s="411">
        <v>0</v>
      </c>
      <c r="R17" s="428">
        <f t="shared" si="2"/>
        <v>321</v>
      </c>
      <c r="S17" s="725"/>
    </row>
    <row r="18" spans="1:19" ht="19.5" customHeight="1">
      <c r="A18" s="95"/>
      <c r="B18" s="64" t="s">
        <v>255</v>
      </c>
      <c r="C18" s="411">
        <v>701</v>
      </c>
      <c r="D18" s="411">
        <v>12</v>
      </c>
      <c r="E18" s="429">
        <f t="shared" si="0"/>
        <v>713</v>
      </c>
      <c r="F18" s="411">
        <v>25</v>
      </c>
      <c r="G18" s="411">
        <v>61</v>
      </c>
      <c r="H18" s="411">
        <v>15</v>
      </c>
      <c r="I18" s="411">
        <v>191</v>
      </c>
      <c r="J18" s="411">
        <v>0</v>
      </c>
      <c r="K18" s="411">
        <v>148</v>
      </c>
      <c r="L18" s="411">
        <v>0</v>
      </c>
      <c r="M18" s="411">
        <v>0</v>
      </c>
      <c r="N18" s="411">
        <v>141</v>
      </c>
      <c r="O18" s="411">
        <v>0</v>
      </c>
      <c r="P18" s="433">
        <f t="shared" si="1"/>
        <v>1294</v>
      </c>
      <c r="Q18" s="411">
        <v>241</v>
      </c>
      <c r="R18" s="428">
        <f t="shared" si="2"/>
        <v>1053</v>
      </c>
      <c r="S18" s="725"/>
    </row>
    <row r="19" spans="1:19" ht="19.5" customHeight="1">
      <c r="A19" s="95"/>
      <c r="B19" s="64" t="s">
        <v>112</v>
      </c>
      <c r="C19" s="411">
        <v>82</v>
      </c>
      <c r="D19" s="411">
        <v>4176</v>
      </c>
      <c r="E19" s="429">
        <f t="shared" si="0"/>
        <v>4258</v>
      </c>
      <c r="F19" s="411">
        <v>25</v>
      </c>
      <c r="G19" s="411">
        <v>47</v>
      </c>
      <c r="H19" s="411">
        <v>80</v>
      </c>
      <c r="I19" s="411">
        <v>45</v>
      </c>
      <c r="J19" s="411">
        <v>0</v>
      </c>
      <c r="K19" s="411">
        <v>0</v>
      </c>
      <c r="L19" s="411">
        <v>0</v>
      </c>
      <c r="M19" s="411">
        <v>0</v>
      </c>
      <c r="N19" s="411">
        <v>226</v>
      </c>
      <c r="O19" s="411">
        <v>0</v>
      </c>
      <c r="P19" s="433">
        <f t="shared" si="1"/>
        <v>4681</v>
      </c>
      <c r="Q19" s="411">
        <v>1824</v>
      </c>
      <c r="R19" s="428">
        <f t="shared" si="2"/>
        <v>2857</v>
      </c>
      <c r="S19" s="725"/>
    </row>
    <row r="20" spans="1:19" ht="19.5" customHeight="1">
      <c r="A20" s="95"/>
      <c r="B20" s="64" t="s">
        <v>256</v>
      </c>
      <c r="C20" s="411">
        <v>1336</v>
      </c>
      <c r="D20" s="411">
        <v>40</v>
      </c>
      <c r="E20" s="429">
        <f t="shared" si="0"/>
        <v>1376</v>
      </c>
      <c r="F20" s="411">
        <v>2</v>
      </c>
      <c r="G20" s="411">
        <v>6</v>
      </c>
      <c r="H20" s="411">
        <v>16</v>
      </c>
      <c r="I20" s="411">
        <v>1978</v>
      </c>
      <c r="J20" s="411">
        <v>0</v>
      </c>
      <c r="K20" s="411">
        <v>44</v>
      </c>
      <c r="L20" s="411">
        <v>0</v>
      </c>
      <c r="M20" s="411">
        <v>0</v>
      </c>
      <c r="N20" s="411">
        <v>123</v>
      </c>
      <c r="O20" s="411">
        <v>0</v>
      </c>
      <c r="P20" s="433">
        <f t="shared" si="1"/>
        <v>3545</v>
      </c>
      <c r="Q20" s="411">
        <v>0</v>
      </c>
      <c r="R20" s="428">
        <f t="shared" si="2"/>
        <v>3545</v>
      </c>
      <c r="S20" s="725"/>
    </row>
    <row r="21" spans="1:19" ht="19.5" customHeight="1">
      <c r="A21" s="95"/>
      <c r="B21" s="64" t="s">
        <v>198</v>
      </c>
      <c r="C21" s="411">
        <v>25751</v>
      </c>
      <c r="D21" s="411">
        <v>0</v>
      </c>
      <c r="E21" s="429">
        <f t="shared" si="0"/>
        <v>25751</v>
      </c>
      <c r="F21" s="411">
        <v>116</v>
      </c>
      <c r="G21" s="411">
        <v>328</v>
      </c>
      <c r="H21" s="411">
        <v>318</v>
      </c>
      <c r="I21" s="411">
        <v>11494</v>
      </c>
      <c r="J21" s="411">
        <v>0</v>
      </c>
      <c r="K21" s="411">
        <v>0</v>
      </c>
      <c r="L21" s="411">
        <v>0</v>
      </c>
      <c r="M21" s="411">
        <v>0</v>
      </c>
      <c r="N21" s="411">
        <v>537</v>
      </c>
      <c r="O21" s="411">
        <v>0</v>
      </c>
      <c r="P21" s="433">
        <f t="shared" si="1"/>
        <v>38544</v>
      </c>
      <c r="Q21" s="411">
        <v>2</v>
      </c>
      <c r="R21" s="428">
        <f t="shared" si="2"/>
        <v>38542</v>
      </c>
      <c r="S21" s="725"/>
    </row>
    <row r="22" spans="1:19" ht="20.25" customHeight="1">
      <c r="A22" s="95"/>
      <c r="B22" s="64" t="s">
        <v>199</v>
      </c>
      <c r="C22" s="411">
        <v>114</v>
      </c>
      <c r="D22" s="411">
        <v>0</v>
      </c>
      <c r="E22" s="429">
        <f t="shared" si="0"/>
        <v>114</v>
      </c>
      <c r="F22" s="411">
        <v>26</v>
      </c>
      <c r="G22" s="411">
        <v>0</v>
      </c>
      <c r="H22" s="411">
        <v>5</v>
      </c>
      <c r="I22" s="411">
        <v>11</v>
      </c>
      <c r="J22" s="411">
        <v>0</v>
      </c>
      <c r="K22" s="411">
        <v>0</v>
      </c>
      <c r="L22" s="411">
        <v>0</v>
      </c>
      <c r="M22" s="411">
        <v>0</v>
      </c>
      <c r="N22" s="411">
        <v>0</v>
      </c>
      <c r="O22" s="411">
        <v>153</v>
      </c>
      <c r="P22" s="433">
        <f t="shared" si="1"/>
        <v>309</v>
      </c>
      <c r="Q22" s="411">
        <v>0</v>
      </c>
      <c r="R22" s="428">
        <f t="shared" si="2"/>
        <v>309</v>
      </c>
      <c r="S22" s="725"/>
    </row>
    <row r="23" spans="1:19" ht="21" customHeight="1">
      <c r="A23" s="95"/>
      <c r="B23" s="64" t="s">
        <v>257</v>
      </c>
      <c r="C23" s="411">
        <v>1765</v>
      </c>
      <c r="D23" s="411">
        <v>0</v>
      </c>
      <c r="E23" s="429">
        <f t="shared" si="0"/>
        <v>1765</v>
      </c>
      <c r="F23" s="411">
        <v>13</v>
      </c>
      <c r="G23" s="411">
        <v>5049</v>
      </c>
      <c r="H23" s="411">
        <v>49</v>
      </c>
      <c r="I23" s="411">
        <v>34054</v>
      </c>
      <c r="J23" s="411">
        <v>0</v>
      </c>
      <c r="K23" s="411">
        <v>0</v>
      </c>
      <c r="L23" s="411">
        <v>0</v>
      </c>
      <c r="M23" s="411">
        <v>0</v>
      </c>
      <c r="N23" s="411">
        <v>180</v>
      </c>
      <c r="O23" s="411">
        <v>111</v>
      </c>
      <c r="P23" s="433">
        <f t="shared" si="1"/>
        <v>41221</v>
      </c>
      <c r="Q23" s="411">
        <v>229</v>
      </c>
      <c r="R23" s="428">
        <f t="shared" si="2"/>
        <v>40992</v>
      </c>
      <c r="S23" s="725"/>
    </row>
    <row r="24" spans="1:19" ht="19.5" customHeight="1">
      <c r="A24" s="95"/>
      <c r="B24" s="64" t="s">
        <v>200</v>
      </c>
      <c r="C24" s="411">
        <v>11038</v>
      </c>
      <c r="D24" s="411">
        <v>642</v>
      </c>
      <c r="E24" s="429">
        <f t="shared" si="0"/>
        <v>11680</v>
      </c>
      <c r="F24" s="411">
        <v>183</v>
      </c>
      <c r="G24" s="411">
        <v>499</v>
      </c>
      <c r="H24" s="411">
        <v>186</v>
      </c>
      <c r="I24" s="411">
        <v>1098</v>
      </c>
      <c r="J24" s="411">
        <v>0</v>
      </c>
      <c r="K24" s="411">
        <v>56039</v>
      </c>
      <c r="L24" s="411">
        <v>0</v>
      </c>
      <c r="M24" s="411">
        <v>0</v>
      </c>
      <c r="N24" s="411">
        <v>1241</v>
      </c>
      <c r="O24" s="411">
        <v>986</v>
      </c>
      <c r="P24" s="433">
        <f t="shared" si="1"/>
        <v>71912</v>
      </c>
      <c r="Q24" s="411">
        <v>0</v>
      </c>
      <c r="R24" s="428">
        <f t="shared" si="2"/>
        <v>71912</v>
      </c>
      <c r="S24" s="725"/>
    </row>
    <row r="25" spans="1:19" ht="21" customHeight="1">
      <c r="A25" s="95"/>
      <c r="B25" s="64" t="s">
        <v>258</v>
      </c>
      <c r="C25" s="411">
        <v>78494</v>
      </c>
      <c r="D25" s="411">
        <v>472627</v>
      </c>
      <c r="E25" s="429">
        <f t="shared" si="0"/>
        <v>551121</v>
      </c>
      <c r="F25" s="411">
        <v>157</v>
      </c>
      <c r="G25" s="411">
        <v>47560</v>
      </c>
      <c r="H25" s="411">
        <v>1209</v>
      </c>
      <c r="I25" s="411">
        <v>201655</v>
      </c>
      <c r="J25" s="411">
        <v>0</v>
      </c>
      <c r="K25" s="411">
        <v>201</v>
      </c>
      <c r="L25" s="411">
        <v>0</v>
      </c>
      <c r="M25" s="411">
        <v>0</v>
      </c>
      <c r="N25" s="411">
        <v>0</v>
      </c>
      <c r="O25" s="411">
        <v>0</v>
      </c>
      <c r="P25" s="433">
        <f t="shared" si="1"/>
        <v>801903</v>
      </c>
      <c r="Q25" s="411">
        <v>1555</v>
      </c>
      <c r="R25" s="428">
        <f t="shared" si="2"/>
        <v>800348</v>
      </c>
      <c r="S25" s="725"/>
    </row>
    <row r="26" spans="1:19" ht="17.25" customHeight="1">
      <c r="A26" s="95"/>
      <c r="B26" s="64" t="s">
        <v>465</v>
      </c>
      <c r="C26" s="411">
        <v>761</v>
      </c>
      <c r="D26" s="411">
        <v>5487</v>
      </c>
      <c r="E26" s="429">
        <f t="shared" si="0"/>
        <v>6248</v>
      </c>
      <c r="F26" s="411">
        <v>1943</v>
      </c>
      <c r="G26" s="411">
        <v>1505</v>
      </c>
      <c r="H26" s="411">
        <v>53</v>
      </c>
      <c r="I26" s="411">
        <v>11368</v>
      </c>
      <c r="J26" s="411">
        <v>0</v>
      </c>
      <c r="K26" s="411">
        <v>22398</v>
      </c>
      <c r="L26" s="411">
        <v>0</v>
      </c>
      <c r="M26" s="411">
        <v>0</v>
      </c>
      <c r="N26" s="411">
        <v>3841</v>
      </c>
      <c r="O26" s="411">
        <v>53190</v>
      </c>
      <c r="P26" s="433">
        <f t="shared" si="1"/>
        <v>100546</v>
      </c>
      <c r="Q26" s="411">
        <v>105</v>
      </c>
      <c r="R26" s="428">
        <f t="shared" si="2"/>
        <v>100441</v>
      </c>
      <c r="S26" s="725"/>
    </row>
    <row r="27" spans="1:19" ht="17.25" customHeight="1">
      <c r="A27" s="95"/>
      <c r="B27" s="64" t="s">
        <v>464</v>
      </c>
      <c r="C27" s="411">
        <v>1565</v>
      </c>
      <c r="D27" s="411">
        <v>0</v>
      </c>
      <c r="E27" s="429">
        <f t="shared" si="0"/>
        <v>1565</v>
      </c>
      <c r="F27" s="411">
        <v>4</v>
      </c>
      <c r="G27" s="411">
        <v>1</v>
      </c>
      <c r="H27" s="411">
        <v>10</v>
      </c>
      <c r="I27" s="411">
        <v>323</v>
      </c>
      <c r="J27" s="411">
        <v>2722</v>
      </c>
      <c r="K27" s="411">
        <v>3452</v>
      </c>
      <c r="L27" s="411">
        <v>0</v>
      </c>
      <c r="M27" s="411">
        <v>0</v>
      </c>
      <c r="N27" s="411">
        <v>252</v>
      </c>
      <c r="O27" s="411">
        <v>5</v>
      </c>
      <c r="P27" s="433">
        <f t="shared" si="1"/>
        <v>8334</v>
      </c>
      <c r="Q27" s="411">
        <v>2000</v>
      </c>
      <c r="R27" s="428">
        <f t="shared" si="2"/>
        <v>6334</v>
      </c>
      <c r="S27" s="725"/>
    </row>
    <row r="28" spans="1:19" ht="17.25" customHeight="1">
      <c r="A28" s="95"/>
      <c r="B28" s="64" t="s">
        <v>201</v>
      </c>
      <c r="C28" s="411">
        <v>1848</v>
      </c>
      <c r="D28" s="411">
        <v>0</v>
      </c>
      <c r="E28" s="429">
        <f t="shared" si="0"/>
        <v>1848</v>
      </c>
      <c r="F28" s="411">
        <v>1</v>
      </c>
      <c r="G28" s="411">
        <v>25</v>
      </c>
      <c r="H28" s="411">
        <v>27</v>
      </c>
      <c r="I28" s="411">
        <v>493</v>
      </c>
      <c r="J28" s="411">
        <v>0</v>
      </c>
      <c r="K28" s="411">
        <v>0</v>
      </c>
      <c r="L28" s="411">
        <v>0</v>
      </c>
      <c r="M28" s="411">
        <v>0</v>
      </c>
      <c r="N28" s="411">
        <v>134</v>
      </c>
      <c r="O28" s="411">
        <v>0</v>
      </c>
      <c r="P28" s="433">
        <f t="shared" si="1"/>
        <v>2528</v>
      </c>
      <c r="Q28" s="411">
        <v>14</v>
      </c>
      <c r="R28" s="428">
        <f t="shared" si="2"/>
        <v>2514</v>
      </c>
      <c r="S28" s="725"/>
    </row>
    <row r="29" spans="1:19" ht="17.25" customHeight="1">
      <c r="A29" s="95"/>
      <c r="B29" s="64" t="s">
        <v>125</v>
      </c>
      <c r="C29" s="411">
        <v>5900</v>
      </c>
      <c r="D29" s="411">
        <v>0</v>
      </c>
      <c r="E29" s="429">
        <f t="shared" si="0"/>
        <v>5900</v>
      </c>
      <c r="F29" s="411">
        <v>1</v>
      </c>
      <c r="G29" s="411">
        <v>0</v>
      </c>
      <c r="H29" s="411">
        <v>7684</v>
      </c>
      <c r="I29" s="411">
        <v>2153</v>
      </c>
      <c r="J29" s="411">
        <v>0</v>
      </c>
      <c r="K29" s="411">
        <v>0</v>
      </c>
      <c r="L29" s="411">
        <v>0</v>
      </c>
      <c r="M29" s="411">
        <v>0</v>
      </c>
      <c r="N29" s="411">
        <v>640</v>
      </c>
      <c r="O29" s="411">
        <v>0</v>
      </c>
      <c r="P29" s="433">
        <f t="shared" si="1"/>
        <v>16378</v>
      </c>
      <c r="Q29" s="411">
        <v>0</v>
      </c>
      <c r="R29" s="428">
        <f t="shared" si="2"/>
        <v>16378</v>
      </c>
      <c r="S29" s="725"/>
    </row>
    <row r="30" spans="1:19" ht="17.25" customHeight="1">
      <c r="A30" s="95"/>
      <c r="B30" s="64" t="s">
        <v>259</v>
      </c>
      <c r="C30" s="411">
        <v>2105</v>
      </c>
      <c r="D30" s="411">
        <v>0</v>
      </c>
      <c r="E30" s="429">
        <f t="shared" si="0"/>
        <v>2105</v>
      </c>
      <c r="F30" s="411">
        <v>18</v>
      </c>
      <c r="G30" s="411">
        <v>83</v>
      </c>
      <c r="H30" s="411">
        <v>81</v>
      </c>
      <c r="I30" s="411">
        <v>124</v>
      </c>
      <c r="J30" s="411">
        <v>0</v>
      </c>
      <c r="K30" s="411">
        <v>6457</v>
      </c>
      <c r="L30" s="411">
        <v>0</v>
      </c>
      <c r="M30" s="411">
        <v>19</v>
      </c>
      <c r="N30" s="411">
        <v>345</v>
      </c>
      <c r="O30" s="411">
        <v>0</v>
      </c>
      <c r="P30" s="433">
        <f t="shared" si="1"/>
        <v>9232</v>
      </c>
      <c r="Q30" s="411">
        <v>0</v>
      </c>
      <c r="R30" s="428">
        <f t="shared" si="2"/>
        <v>9232</v>
      </c>
      <c r="S30" s="725"/>
    </row>
    <row r="31" spans="1:19" ht="17.25" customHeight="1">
      <c r="A31" s="95"/>
      <c r="B31" s="64" t="s">
        <v>435</v>
      </c>
      <c r="C31" s="411">
        <v>1464</v>
      </c>
      <c r="D31" s="411">
        <v>747</v>
      </c>
      <c r="E31" s="429">
        <f t="shared" si="0"/>
        <v>2211</v>
      </c>
      <c r="F31" s="411">
        <v>17</v>
      </c>
      <c r="G31" s="411">
        <v>49</v>
      </c>
      <c r="H31" s="411">
        <v>38</v>
      </c>
      <c r="I31" s="411">
        <v>245</v>
      </c>
      <c r="J31" s="411">
        <v>0</v>
      </c>
      <c r="K31" s="411">
        <v>0</v>
      </c>
      <c r="L31" s="411">
        <v>0</v>
      </c>
      <c r="M31" s="411">
        <v>0</v>
      </c>
      <c r="N31" s="411">
        <v>97</v>
      </c>
      <c r="O31" s="411">
        <v>0</v>
      </c>
      <c r="P31" s="433">
        <f t="shared" si="1"/>
        <v>2657</v>
      </c>
      <c r="Q31" s="411">
        <v>0</v>
      </c>
      <c r="R31" s="428">
        <f t="shared" si="2"/>
        <v>2657</v>
      </c>
      <c r="S31" s="725"/>
    </row>
    <row r="32" spans="1:19" ht="21" customHeight="1">
      <c r="A32" s="95"/>
      <c r="B32" s="64" t="s">
        <v>421</v>
      </c>
      <c r="C32" s="411">
        <v>4966</v>
      </c>
      <c r="D32" s="411">
        <v>0</v>
      </c>
      <c r="E32" s="429">
        <f t="shared" si="0"/>
        <v>4966</v>
      </c>
      <c r="F32" s="411">
        <v>0</v>
      </c>
      <c r="G32" s="411">
        <v>0</v>
      </c>
      <c r="H32" s="411">
        <v>6</v>
      </c>
      <c r="I32" s="411">
        <v>840</v>
      </c>
      <c r="J32" s="411">
        <v>0</v>
      </c>
      <c r="K32" s="411">
        <v>13875</v>
      </c>
      <c r="L32" s="411">
        <v>0</v>
      </c>
      <c r="M32" s="411">
        <v>0</v>
      </c>
      <c r="N32" s="411">
        <v>530</v>
      </c>
      <c r="O32" s="411">
        <v>0</v>
      </c>
      <c r="P32" s="433">
        <f t="shared" si="1"/>
        <v>20217</v>
      </c>
      <c r="Q32" s="411">
        <v>1150</v>
      </c>
      <c r="R32" s="428">
        <f t="shared" si="2"/>
        <v>19067</v>
      </c>
      <c r="S32" s="725"/>
    </row>
    <row r="33" spans="1:19" ht="15" customHeight="1">
      <c r="A33" s="95"/>
      <c r="B33" s="64" t="s">
        <v>260</v>
      </c>
      <c r="C33" s="411">
        <v>1731</v>
      </c>
      <c r="D33" s="411">
        <v>4150</v>
      </c>
      <c r="E33" s="429">
        <f t="shared" si="0"/>
        <v>5881</v>
      </c>
      <c r="F33" s="411">
        <v>45</v>
      </c>
      <c r="G33" s="411">
        <v>301</v>
      </c>
      <c r="H33" s="411">
        <v>77</v>
      </c>
      <c r="I33" s="411">
        <v>929</v>
      </c>
      <c r="J33" s="411">
        <v>0</v>
      </c>
      <c r="K33" s="411">
        <v>40</v>
      </c>
      <c r="L33" s="411">
        <v>0</v>
      </c>
      <c r="M33" s="411">
        <v>0</v>
      </c>
      <c r="N33" s="411">
        <v>257</v>
      </c>
      <c r="O33" s="411">
        <v>190</v>
      </c>
      <c r="P33" s="433">
        <f t="shared" si="1"/>
        <v>7720</v>
      </c>
      <c r="Q33" s="411">
        <v>27</v>
      </c>
      <c r="R33" s="428">
        <f t="shared" si="2"/>
        <v>7693</v>
      </c>
      <c r="S33" s="725"/>
    </row>
    <row r="34" spans="1:19" ht="19.5" customHeight="1">
      <c r="A34" s="95"/>
      <c r="B34" s="64" t="s">
        <v>202</v>
      </c>
      <c r="C34" s="411">
        <v>3745</v>
      </c>
      <c r="D34" s="411">
        <v>4674</v>
      </c>
      <c r="E34" s="429">
        <f t="shared" si="0"/>
        <v>8419</v>
      </c>
      <c r="F34" s="411">
        <v>37</v>
      </c>
      <c r="G34" s="411">
        <v>88</v>
      </c>
      <c r="H34" s="411">
        <v>111</v>
      </c>
      <c r="I34" s="411">
        <v>603</v>
      </c>
      <c r="J34" s="411">
        <v>0</v>
      </c>
      <c r="K34" s="411">
        <v>24</v>
      </c>
      <c r="L34" s="411">
        <v>0</v>
      </c>
      <c r="M34" s="411">
        <v>0</v>
      </c>
      <c r="N34" s="411">
        <v>344</v>
      </c>
      <c r="O34" s="411">
        <v>0</v>
      </c>
      <c r="P34" s="433">
        <f t="shared" si="1"/>
        <v>9626</v>
      </c>
      <c r="Q34" s="411">
        <v>1175</v>
      </c>
      <c r="R34" s="428">
        <f t="shared" si="2"/>
        <v>8451</v>
      </c>
      <c r="S34" s="725"/>
    </row>
    <row r="35" spans="1:19" ht="19.5" customHeight="1">
      <c r="A35" s="95"/>
      <c r="B35" s="64" t="s">
        <v>203</v>
      </c>
      <c r="C35" s="411">
        <v>135</v>
      </c>
      <c r="D35" s="411">
        <v>0</v>
      </c>
      <c r="E35" s="429">
        <f t="shared" si="0"/>
        <v>135</v>
      </c>
      <c r="F35" s="411">
        <v>10</v>
      </c>
      <c r="G35" s="411">
        <v>1</v>
      </c>
      <c r="H35" s="411">
        <v>5</v>
      </c>
      <c r="I35" s="411">
        <v>112</v>
      </c>
      <c r="J35" s="411">
        <v>0</v>
      </c>
      <c r="K35" s="411">
        <v>0</v>
      </c>
      <c r="L35" s="411">
        <v>0</v>
      </c>
      <c r="M35" s="411">
        <v>0</v>
      </c>
      <c r="N35" s="411">
        <v>32</v>
      </c>
      <c r="O35" s="411">
        <v>0</v>
      </c>
      <c r="P35" s="433">
        <f t="shared" si="1"/>
        <v>295</v>
      </c>
      <c r="Q35" s="411">
        <v>0</v>
      </c>
      <c r="R35" s="428">
        <f t="shared" si="2"/>
        <v>295</v>
      </c>
      <c r="S35" s="725"/>
    </row>
    <row r="36" spans="1:19" ht="19.5" customHeight="1">
      <c r="A36" s="95"/>
      <c r="B36" s="64" t="s">
        <v>193</v>
      </c>
      <c r="C36" s="411">
        <v>471</v>
      </c>
      <c r="D36" s="411">
        <v>0</v>
      </c>
      <c r="E36" s="429">
        <f t="shared" si="0"/>
        <v>471</v>
      </c>
      <c r="F36" s="411">
        <v>279</v>
      </c>
      <c r="G36" s="411">
        <v>1</v>
      </c>
      <c r="H36" s="411">
        <v>0</v>
      </c>
      <c r="I36" s="411">
        <v>300</v>
      </c>
      <c r="J36" s="411">
        <v>0</v>
      </c>
      <c r="K36" s="411">
        <v>0</v>
      </c>
      <c r="L36" s="411">
        <v>0</v>
      </c>
      <c r="M36" s="411">
        <v>0</v>
      </c>
      <c r="N36" s="411">
        <v>643</v>
      </c>
      <c r="O36" s="411">
        <v>0</v>
      </c>
      <c r="P36" s="433">
        <f t="shared" si="1"/>
        <v>1694</v>
      </c>
      <c r="Q36" s="411">
        <v>0</v>
      </c>
      <c r="R36" s="428">
        <f t="shared" si="2"/>
        <v>1694</v>
      </c>
      <c r="S36" s="725"/>
    </row>
    <row r="37" spans="1:19" ht="19.5" customHeight="1">
      <c r="A37" s="95"/>
      <c r="B37" s="64" t="s">
        <v>437</v>
      </c>
      <c r="C37" s="411">
        <v>798</v>
      </c>
      <c r="D37" s="411">
        <v>0</v>
      </c>
      <c r="E37" s="429">
        <f t="shared" si="0"/>
        <v>798</v>
      </c>
      <c r="F37" s="411">
        <v>112</v>
      </c>
      <c r="G37" s="411">
        <v>0</v>
      </c>
      <c r="H37" s="411">
        <v>8</v>
      </c>
      <c r="I37" s="411">
        <v>220</v>
      </c>
      <c r="J37" s="411">
        <v>0</v>
      </c>
      <c r="K37" s="411">
        <v>118</v>
      </c>
      <c r="L37" s="411">
        <v>0</v>
      </c>
      <c r="M37" s="411">
        <v>0</v>
      </c>
      <c r="N37" s="411">
        <v>1963</v>
      </c>
      <c r="O37" s="411">
        <v>133</v>
      </c>
      <c r="P37" s="433">
        <f t="shared" si="1"/>
        <v>3352</v>
      </c>
      <c r="Q37" s="411">
        <v>0</v>
      </c>
      <c r="R37" s="428">
        <f t="shared" si="2"/>
        <v>3352</v>
      </c>
      <c r="S37" s="725"/>
    </row>
    <row r="38" spans="1:19" ht="19.5" customHeight="1">
      <c r="A38" s="95"/>
      <c r="B38" s="64" t="s">
        <v>436</v>
      </c>
      <c r="C38" s="412">
        <v>24</v>
      </c>
      <c r="D38" s="412">
        <v>0</v>
      </c>
      <c r="E38" s="429">
        <f t="shared" si="0"/>
        <v>24</v>
      </c>
      <c r="F38" s="411">
        <v>0</v>
      </c>
      <c r="G38" s="411">
        <v>0</v>
      </c>
      <c r="H38" s="411">
        <v>0</v>
      </c>
      <c r="I38" s="411">
        <v>-1</v>
      </c>
      <c r="J38" s="411">
        <v>0</v>
      </c>
      <c r="K38" s="411">
        <v>0</v>
      </c>
      <c r="L38" s="411">
        <v>0</v>
      </c>
      <c r="M38" s="411">
        <v>0</v>
      </c>
      <c r="N38" s="411">
        <v>0</v>
      </c>
      <c r="O38" s="411">
        <v>0</v>
      </c>
      <c r="P38" s="433">
        <f t="shared" si="1"/>
        <v>23</v>
      </c>
      <c r="Q38" s="411">
        <v>0</v>
      </c>
      <c r="R38" s="428">
        <f t="shared" si="2"/>
        <v>23</v>
      </c>
      <c r="S38" s="725"/>
    </row>
    <row r="39" spans="1:19" ht="19.5" customHeight="1" thickBot="1">
      <c r="A39" s="95"/>
      <c r="B39" s="655" t="s">
        <v>204</v>
      </c>
      <c r="C39" s="656">
        <v>23690</v>
      </c>
      <c r="D39" s="656">
        <v>0</v>
      </c>
      <c r="E39" s="754">
        <f t="shared" si="0"/>
        <v>23690</v>
      </c>
      <c r="F39" s="656">
        <v>8</v>
      </c>
      <c r="G39" s="656">
        <v>0</v>
      </c>
      <c r="H39" s="656">
        <v>1266</v>
      </c>
      <c r="I39" s="656">
        <v>4304</v>
      </c>
      <c r="J39" s="656">
        <v>0</v>
      </c>
      <c r="K39" s="656">
        <v>0</v>
      </c>
      <c r="L39" s="656">
        <v>0</v>
      </c>
      <c r="M39" s="656">
        <v>564</v>
      </c>
      <c r="N39" s="656">
        <v>100</v>
      </c>
      <c r="O39" s="656">
        <v>0</v>
      </c>
      <c r="P39" s="431">
        <f t="shared" si="1"/>
        <v>29932</v>
      </c>
      <c r="Q39" s="657">
        <v>0</v>
      </c>
      <c r="R39" s="434">
        <f t="shared" si="2"/>
        <v>29932</v>
      </c>
      <c r="S39" s="725"/>
    </row>
    <row r="40" spans="1:20" ht="19.5" customHeight="1">
      <c r="A40" s="114"/>
      <c r="B40" s="162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5"/>
      <c r="S40" s="725"/>
      <c r="T40" s="114"/>
    </row>
    <row r="41" spans="1:20" ht="25.5" customHeight="1">
      <c r="A41" s="15"/>
      <c r="B41" s="16" t="s">
        <v>248</v>
      </c>
      <c r="C41" s="115"/>
      <c r="D41" s="115"/>
      <c r="E41" s="115"/>
      <c r="F41" s="11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725"/>
      <c r="T41" s="95"/>
    </row>
    <row r="42" spans="1:20" ht="19.5" customHeight="1" thickBot="1">
      <c r="A42" s="114"/>
      <c r="B42" s="116"/>
      <c r="C42" s="115"/>
      <c r="D42" s="115"/>
      <c r="E42" s="115"/>
      <c r="F42" s="11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725"/>
      <c r="T42" s="95"/>
    </row>
    <row r="43" spans="1:20" ht="19.5" customHeight="1" thickBot="1">
      <c r="A43" s="95"/>
      <c r="B43" s="152" t="s">
        <v>194</v>
      </c>
      <c r="C43" s="445"/>
      <c r="D43" s="115"/>
      <c r="E43" s="115"/>
      <c r="F43" s="11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725"/>
      <c r="T43" s="95"/>
    </row>
    <row r="44" spans="1:20" ht="30" customHeight="1">
      <c r="A44" s="94"/>
      <c r="B44" s="117"/>
      <c r="C44" s="118"/>
      <c r="D44" s="119"/>
      <c r="E44" s="26"/>
      <c r="F44" s="27"/>
      <c r="G44" s="27"/>
      <c r="H44" s="28"/>
      <c r="I44" s="28"/>
      <c r="J44" s="29"/>
      <c r="K44" s="28"/>
      <c r="L44" s="29"/>
      <c r="M44" s="28"/>
      <c r="N44" s="28"/>
      <c r="O44" s="339"/>
      <c r="P44" s="446"/>
      <c r="Q44" s="119"/>
      <c r="R44" s="330"/>
      <c r="S44" s="725"/>
      <c r="T44" s="95"/>
    </row>
    <row r="45" spans="1:20" ht="15">
      <c r="A45" s="95"/>
      <c r="B45" s="120" t="s">
        <v>140</v>
      </c>
      <c r="C45" s="121" t="s">
        <v>1</v>
      </c>
      <c r="D45" s="121"/>
      <c r="E45" s="34"/>
      <c r="F45" s="35"/>
      <c r="G45" s="36" t="s">
        <v>2</v>
      </c>
      <c r="H45" s="36" t="s">
        <v>3</v>
      </c>
      <c r="I45" s="36" t="s">
        <v>4</v>
      </c>
      <c r="J45" s="37" t="s">
        <v>5</v>
      </c>
      <c r="K45" s="38"/>
      <c r="L45" s="34" t="s">
        <v>6</v>
      </c>
      <c r="M45" s="35"/>
      <c r="N45" s="36" t="s">
        <v>7</v>
      </c>
      <c r="O45" s="81" t="s">
        <v>8</v>
      </c>
      <c r="P45" s="338" t="s">
        <v>9</v>
      </c>
      <c r="Q45" s="122" t="s">
        <v>10</v>
      </c>
      <c r="R45" s="169" t="s">
        <v>11</v>
      </c>
      <c r="S45" s="725"/>
      <c r="T45" s="164"/>
    </row>
    <row r="46" spans="1:20" ht="15">
      <c r="A46" s="95"/>
      <c r="B46" s="120" t="s">
        <v>120</v>
      </c>
      <c r="C46" s="43" t="s">
        <v>132</v>
      </c>
      <c r="D46" s="43" t="s">
        <v>12</v>
      </c>
      <c r="E46" s="36" t="s">
        <v>13</v>
      </c>
      <c r="F46" s="36" t="s">
        <v>14</v>
      </c>
      <c r="G46" s="36"/>
      <c r="H46" s="36" t="s">
        <v>15</v>
      </c>
      <c r="I46" s="36" t="s">
        <v>16</v>
      </c>
      <c r="J46" s="34" t="s">
        <v>17</v>
      </c>
      <c r="K46" s="44"/>
      <c r="L46" s="36" t="s">
        <v>18</v>
      </c>
      <c r="M46" s="337" t="s">
        <v>14</v>
      </c>
      <c r="N46" s="36" t="s">
        <v>19</v>
      </c>
      <c r="O46" s="81" t="s">
        <v>20</v>
      </c>
      <c r="P46" s="338" t="s">
        <v>21</v>
      </c>
      <c r="Q46" s="122" t="s">
        <v>22</v>
      </c>
      <c r="R46" s="169" t="s">
        <v>23</v>
      </c>
      <c r="S46" s="725"/>
      <c r="T46" s="164"/>
    </row>
    <row r="47" spans="1:20" ht="15.75">
      <c r="A47" s="95"/>
      <c r="B47" s="124"/>
      <c r="C47" s="43" t="s">
        <v>24</v>
      </c>
      <c r="D47" s="43"/>
      <c r="E47" s="36" t="s">
        <v>0</v>
      </c>
      <c r="F47" s="36" t="s">
        <v>25</v>
      </c>
      <c r="G47" s="36"/>
      <c r="H47" s="36"/>
      <c r="I47" s="36" t="s">
        <v>19</v>
      </c>
      <c r="J47" s="36" t="s">
        <v>26</v>
      </c>
      <c r="K47" s="36" t="s">
        <v>14</v>
      </c>
      <c r="L47" s="36"/>
      <c r="M47" s="81"/>
      <c r="N47" s="36"/>
      <c r="O47" s="81"/>
      <c r="P47" s="338"/>
      <c r="Q47" s="122" t="s">
        <v>27</v>
      </c>
      <c r="R47" s="169" t="s">
        <v>28</v>
      </c>
      <c r="S47" s="725"/>
      <c r="T47" s="405"/>
    </row>
    <row r="48" spans="1:20" ht="15.75">
      <c r="A48" s="95"/>
      <c r="B48" s="124"/>
      <c r="C48" s="43" t="s">
        <v>14</v>
      </c>
      <c r="D48" s="43"/>
      <c r="E48" s="36" t="s">
        <v>29</v>
      </c>
      <c r="F48" s="36" t="s">
        <v>30</v>
      </c>
      <c r="G48" s="36"/>
      <c r="H48" s="36"/>
      <c r="I48" s="36"/>
      <c r="J48" s="36" t="s">
        <v>31</v>
      </c>
      <c r="K48" s="48"/>
      <c r="L48" s="36"/>
      <c r="M48" s="81"/>
      <c r="N48" s="36"/>
      <c r="O48" s="81"/>
      <c r="P48" s="338"/>
      <c r="Q48" s="122" t="s">
        <v>32</v>
      </c>
      <c r="R48" s="169" t="s">
        <v>33</v>
      </c>
      <c r="S48" s="725"/>
      <c r="T48" s="405"/>
    </row>
    <row r="49" spans="1:20" ht="15">
      <c r="A49" s="95"/>
      <c r="B49" s="125"/>
      <c r="C49" s="50" t="s">
        <v>34</v>
      </c>
      <c r="D49" s="50"/>
      <c r="E49" s="52" t="s">
        <v>34</v>
      </c>
      <c r="F49" s="53"/>
      <c r="G49" s="53"/>
      <c r="H49" s="53"/>
      <c r="I49" s="53"/>
      <c r="J49" s="53" t="s">
        <v>35</v>
      </c>
      <c r="K49" s="54"/>
      <c r="L49" s="53"/>
      <c r="M49" s="87"/>
      <c r="N49" s="53"/>
      <c r="O49" s="87"/>
      <c r="P49" s="340"/>
      <c r="Q49" s="121"/>
      <c r="R49" s="170"/>
      <c r="S49" s="725"/>
      <c r="T49" s="405"/>
    </row>
    <row r="50" spans="1:20" ht="15">
      <c r="A50" s="95"/>
      <c r="B50" s="55"/>
      <c r="C50" s="43" t="s">
        <v>36</v>
      </c>
      <c r="D50" s="43" t="s">
        <v>36</v>
      </c>
      <c r="E50" s="43" t="s">
        <v>36</v>
      </c>
      <c r="F50" s="43" t="s">
        <v>36</v>
      </c>
      <c r="G50" s="43" t="s">
        <v>36</v>
      </c>
      <c r="H50" s="43" t="s">
        <v>36</v>
      </c>
      <c r="I50" s="43" t="s">
        <v>36</v>
      </c>
      <c r="J50" s="43" t="s">
        <v>36</v>
      </c>
      <c r="K50" s="43" t="s">
        <v>36</v>
      </c>
      <c r="L50" s="43" t="s">
        <v>36</v>
      </c>
      <c r="M50" s="338" t="s">
        <v>36</v>
      </c>
      <c r="N50" s="43" t="s">
        <v>36</v>
      </c>
      <c r="O50" s="338" t="s">
        <v>36</v>
      </c>
      <c r="P50" s="338" t="s">
        <v>36</v>
      </c>
      <c r="Q50" s="122" t="s">
        <v>36</v>
      </c>
      <c r="R50" s="169" t="s">
        <v>36</v>
      </c>
      <c r="S50" s="725"/>
      <c r="T50" s="406"/>
    </row>
    <row r="51" spans="1:20" ht="15">
      <c r="A51" s="95"/>
      <c r="B51" s="154" t="s">
        <v>108</v>
      </c>
      <c r="C51" s="457"/>
      <c r="D51" s="457"/>
      <c r="E51" s="460"/>
      <c r="F51" s="457"/>
      <c r="G51" s="457"/>
      <c r="H51" s="457"/>
      <c r="I51" s="457"/>
      <c r="J51" s="457"/>
      <c r="K51" s="457"/>
      <c r="L51" s="457"/>
      <c r="M51" s="458"/>
      <c r="N51" s="457"/>
      <c r="O51" s="458"/>
      <c r="P51" s="461"/>
      <c r="Q51" s="462"/>
      <c r="R51" s="485"/>
      <c r="S51" s="725"/>
      <c r="T51" s="406"/>
    </row>
    <row r="52" spans="1:19" ht="15">
      <c r="A52" s="95"/>
      <c r="B52" s="64" t="s">
        <v>261</v>
      </c>
      <c r="C52" s="411">
        <v>9332</v>
      </c>
      <c r="D52" s="411">
        <v>0</v>
      </c>
      <c r="E52" s="429">
        <f aca="true" t="shared" si="3" ref="E52:E69">+C52+D52</f>
        <v>9332</v>
      </c>
      <c r="F52" s="411">
        <v>0</v>
      </c>
      <c r="G52" s="411">
        <v>0</v>
      </c>
      <c r="H52" s="411">
        <v>90</v>
      </c>
      <c r="I52" s="411">
        <v>127</v>
      </c>
      <c r="J52" s="411">
        <v>0</v>
      </c>
      <c r="K52" s="411">
        <v>0</v>
      </c>
      <c r="L52" s="411">
        <v>0</v>
      </c>
      <c r="M52" s="411">
        <v>16</v>
      </c>
      <c r="N52" s="411">
        <v>0</v>
      </c>
      <c r="O52" s="411">
        <v>0</v>
      </c>
      <c r="P52" s="433">
        <f aca="true" t="shared" si="4" ref="P52:P69">SUM(E52:O52)</f>
        <v>9565</v>
      </c>
      <c r="Q52" s="411">
        <v>0</v>
      </c>
      <c r="R52" s="428">
        <f aca="true" t="shared" si="5" ref="R52:R69">+P52-Q52</f>
        <v>9565</v>
      </c>
      <c r="S52" s="725"/>
    </row>
    <row r="53" spans="1:19" ht="15">
      <c r="A53" s="95"/>
      <c r="B53" s="64" t="s">
        <v>205</v>
      </c>
      <c r="C53" s="411">
        <v>466</v>
      </c>
      <c r="D53" s="411">
        <v>0</v>
      </c>
      <c r="E53" s="429">
        <f t="shared" si="3"/>
        <v>466</v>
      </c>
      <c r="F53" s="411">
        <v>0</v>
      </c>
      <c r="G53" s="411">
        <v>0</v>
      </c>
      <c r="H53" s="411">
        <v>5</v>
      </c>
      <c r="I53" s="411">
        <v>222</v>
      </c>
      <c r="J53" s="411">
        <v>0</v>
      </c>
      <c r="K53" s="411">
        <v>0</v>
      </c>
      <c r="L53" s="411">
        <v>0</v>
      </c>
      <c r="M53" s="411">
        <v>2102</v>
      </c>
      <c r="N53" s="411">
        <v>51</v>
      </c>
      <c r="O53" s="411">
        <v>0</v>
      </c>
      <c r="P53" s="433">
        <f t="shared" si="4"/>
        <v>2846</v>
      </c>
      <c r="Q53" s="411">
        <v>0</v>
      </c>
      <c r="R53" s="428">
        <f t="shared" si="5"/>
        <v>2846</v>
      </c>
      <c r="S53" s="725"/>
    </row>
    <row r="54" spans="1:19" ht="15">
      <c r="A54" s="95"/>
      <c r="B54" s="64" t="s">
        <v>206</v>
      </c>
      <c r="C54" s="411">
        <v>1207</v>
      </c>
      <c r="D54" s="411">
        <v>0</v>
      </c>
      <c r="E54" s="429">
        <f t="shared" si="3"/>
        <v>1207</v>
      </c>
      <c r="F54" s="411">
        <v>34</v>
      </c>
      <c r="G54" s="411">
        <v>52</v>
      </c>
      <c r="H54" s="411">
        <v>66</v>
      </c>
      <c r="I54" s="411">
        <v>229</v>
      </c>
      <c r="J54" s="411">
        <v>0</v>
      </c>
      <c r="K54" s="411">
        <v>2984</v>
      </c>
      <c r="L54" s="411">
        <v>0</v>
      </c>
      <c r="M54" s="411">
        <v>260</v>
      </c>
      <c r="N54" s="411">
        <v>0</v>
      </c>
      <c r="O54" s="411">
        <v>6</v>
      </c>
      <c r="P54" s="433">
        <f t="shared" si="4"/>
        <v>4838</v>
      </c>
      <c r="Q54" s="411">
        <v>0</v>
      </c>
      <c r="R54" s="428">
        <f t="shared" si="5"/>
        <v>4838</v>
      </c>
      <c r="S54" s="725"/>
    </row>
    <row r="55" spans="1:19" ht="15">
      <c r="A55" s="95"/>
      <c r="B55" s="64" t="s">
        <v>207</v>
      </c>
      <c r="C55" s="411">
        <v>1013</v>
      </c>
      <c r="D55" s="411">
        <v>0</v>
      </c>
      <c r="E55" s="429">
        <f t="shared" si="3"/>
        <v>1013</v>
      </c>
      <c r="F55" s="411">
        <v>4</v>
      </c>
      <c r="G55" s="411">
        <v>19</v>
      </c>
      <c r="H55" s="411">
        <v>11</v>
      </c>
      <c r="I55" s="411">
        <v>188</v>
      </c>
      <c r="J55" s="411">
        <v>0</v>
      </c>
      <c r="K55" s="411">
        <v>0</v>
      </c>
      <c r="L55" s="411">
        <v>0</v>
      </c>
      <c r="M55" s="411">
        <v>0</v>
      </c>
      <c r="N55" s="411">
        <v>177</v>
      </c>
      <c r="O55" s="411">
        <v>0</v>
      </c>
      <c r="P55" s="433">
        <f t="shared" si="4"/>
        <v>1412</v>
      </c>
      <c r="Q55" s="411">
        <v>0</v>
      </c>
      <c r="R55" s="428">
        <f t="shared" si="5"/>
        <v>1412</v>
      </c>
      <c r="S55" s="725"/>
    </row>
    <row r="56" spans="1:19" ht="15">
      <c r="A56" s="95"/>
      <c r="B56" s="64" t="s">
        <v>262</v>
      </c>
      <c r="C56" s="411">
        <v>4929</v>
      </c>
      <c r="D56" s="411">
        <v>0</v>
      </c>
      <c r="E56" s="429">
        <f t="shared" si="3"/>
        <v>4929</v>
      </c>
      <c r="F56" s="411">
        <v>226</v>
      </c>
      <c r="G56" s="411">
        <v>0</v>
      </c>
      <c r="H56" s="411">
        <v>67</v>
      </c>
      <c r="I56" s="411">
        <v>648</v>
      </c>
      <c r="J56" s="411">
        <v>0</v>
      </c>
      <c r="K56" s="411">
        <v>0</v>
      </c>
      <c r="L56" s="411">
        <v>0</v>
      </c>
      <c r="M56" s="411">
        <v>0</v>
      </c>
      <c r="N56" s="411">
        <v>187</v>
      </c>
      <c r="O56" s="411">
        <v>0</v>
      </c>
      <c r="P56" s="433">
        <f t="shared" si="4"/>
        <v>6057</v>
      </c>
      <c r="Q56" s="411">
        <v>0</v>
      </c>
      <c r="R56" s="428">
        <f t="shared" si="5"/>
        <v>6057</v>
      </c>
      <c r="S56" s="725"/>
    </row>
    <row r="57" spans="1:19" ht="15">
      <c r="A57" s="95"/>
      <c r="B57" s="64" t="s">
        <v>208</v>
      </c>
      <c r="C57" s="411">
        <v>0</v>
      </c>
      <c r="D57" s="411">
        <v>0</v>
      </c>
      <c r="E57" s="429">
        <f t="shared" si="3"/>
        <v>0</v>
      </c>
      <c r="F57" s="411">
        <v>0</v>
      </c>
      <c r="G57" s="411">
        <v>0</v>
      </c>
      <c r="H57" s="411">
        <v>0</v>
      </c>
      <c r="I57" s="411">
        <v>0</v>
      </c>
      <c r="J57" s="411">
        <v>0</v>
      </c>
      <c r="K57" s="411">
        <v>34731</v>
      </c>
      <c r="L57" s="411">
        <v>0</v>
      </c>
      <c r="M57" s="411">
        <v>0</v>
      </c>
      <c r="N57" s="411">
        <v>0</v>
      </c>
      <c r="O57" s="411">
        <v>0</v>
      </c>
      <c r="P57" s="433">
        <f t="shared" si="4"/>
        <v>34731</v>
      </c>
      <c r="Q57" s="411">
        <v>0</v>
      </c>
      <c r="R57" s="428">
        <f t="shared" si="5"/>
        <v>34731</v>
      </c>
      <c r="S57" s="725"/>
    </row>
    <row r="58" spans="1:19" ht="15">
      <c r="A58" s="95"/>
      <c r="B58" s="64" t="s">
        <v>209</v>
      </c>
      <c r="C58" s="411">
        <v>7639</v>
      </c>
      <c r="D58" s="411">
        <v>0</v>
      </c>
      <c r="E58" s="429">
        <f t="shared" si="3"/>
        <v>7639</v>
      </c>
      <c r="F58" s="411">
        <v>19</v>
      </c>
      <c r="G58" s="411">
        <v>796</v>
      </c>
      <c r="H58" s="411">
        <v>86</v>
      </c>
      <c r="I58" s="411">
        <v>598</v>
      </c>
      <c r="J58" s="411">
        <v>0</v>
      </c>
      <c r="K58" s="411">
        <v>0</v>
      </c>
      <c r="L58" s="411">
        <v>0</v>
      </c>
      <c r="M58" s="411">
        <v>0</v>
      </c>
      <c r="N58" s="411">
        <v>635</v>
      </c>
      <c r="O58" s="411">
        <v>628</v>
      </c>
      <c r="P58" s="433">
        <f t="shared" si="4"/>
        <v>10401</v>
      </c>
      <c r="Q58" s="411">
        <v>0</v>
      </c>
      <c r="R58" s="428">
        <f t="shared" si="5"/>
        <v>10401</v>
      </c>
      <c r="S58" s="725"/>
    </row>
    <row r="59" spans="1:19" ht="15">
      <c r="A59" s="95"/>
      <c r="B59" s="64" t="s">
        <v>210</v>
      </c>
      <c r="C59" s="411">
        <v>3223</v>
      </c>
      <c r="D59" s="411">
        <v>0</v>
      </c>
      <c r="E59" s="429">
        <f t="shared" si="3"/>
        <v>3223</v>
      </c>
      <c r="F59" s="411">
        <v>37</v>
      </c>
      <c r="G59" s="411">
        <v>111</v>
      </c>
      <c r="H59" s="411">
        <v>97</v>
      </c>
      <c r="I59" s="411">
        <v>834</v>
      </c>
      <c r="J59" s="411">
        <v>0</v>
      </c>
      <c r="K59" s="411">
        <v>15689</v>
      </c>
      <c r="L59" s="411">
        <v>0</v>
      </c>
      <c r="M59" s="411">
        <v>0</v>
      </c>
      <c r="N59" s="411">
        <v>0</v>
      </c>
      <c r="O59" s="411">
        <v>0</v>
      </c>
      <c r="P59" s="433">
        <f t="shared" si="4"/>
        <v>19991</v>
      </c>
      <c r="Q59" s="411">
        <v>0</v>
      </c>
      <c r="R59" s="428">
        <f t="shared" si="5"/>
        <v>19991</v>
      </c>
      <c r="S59" s="725"/>
    </row>
    <row r="60" spans="1:19" ht="15">
      <c r="A60" s="95"/>
      <c r="B60" s="64" t="s">
        <v>211</v>
      </c>
      <c r="C60" s="411">
        <v>3248</v>
      </c>
      <c r="D60" s="411">
        <v>0</v>
      </c>
      <c r="E60" s="429">
        <f t="shared" si="3"/>
        <v>3248</v>
      </c>
      <c r="F60" s="411">
        <v>16</v>
      </c>
      <c r="G60" s="411">
        <v>118</v>
      </c>
      <c r="H60" s="411">
        <v>62</v>
      </c>
      <c r="I60" s="411">
        <v>514</v>
      </c>
      <c r="J60" s="411">
        <v>43</v>
      </c>
      <c r="K60" s="411">
        <v>3396</v>
      </c>
      <c r="L60" s="411">
        <v>0</v>
      </c>
      <c r="M60" s="411">
        <v>0</v>
      </c>
      <c r="N60" s="411">
        <v>0</v>
      </c>
      <c r="O60" s="411">
        <v>0</v>
      </c>
      <c r="P60" s="433">
        <f t="shared" si="4"/>
        <v>7397</v>
      </c>
      <c r="Q60" s="411">
        <v>0</v>
      </c>
      <c r="R60" s="428">
        <f t="shared" si="5"/>
        <v>7397</v>
      </c>
      <c r="S60" s="725"/>
    </row>
    <row r="61" spans="1:19" ht="15">
      <c r="A61" s="95"/>
      <c r="B61" s="64" t="s">
        <v>422</v>
      </c>
      <c r="C61" s="411">
        <v>1334</v>
      </c>
      <c r="D61" s="411">
        <v>0</v>
      </c>
      <c r="E61" s="429">
        <f t="shared" si="3"/>
        <v>1334</v>
      </c>
      <c r="F61" s="411">
        <v>53</v>
      </c>
      <c r="G61" s="411">
        <v>14</v>
      </c>
      <c r="H61" s="411">
        <v>16</v>
      </c>
      <c r="I61" s="411">
        <v>164</v>
      </c>
      <c r="J61" s="411">
        <v>0</v>
      </c>
      <c r="K61" s="411">
        <v>714</v>
      </c>
      <c r="L61" s="411">
        <v>0</v>
      </c>
      <c r="M61" s="411">
        <v>0</v>
      </c>
      <c r="N61" s="411">
        <v>101</v>
      </c>
      <c r="O61" s="411">
        <v>0</v>
      </c>
      <c r="P61" s="433">
        <f t="shared" si="4"/>
        <v>2396</v>
      </c>
      <c r="Q61" s="411">
        <v>0</v>
      </c>
      <c r="R61" s="428">
        <f t="shared" si="5"/>
        <v>2396</v>
      </c>
      <c r="S61" s="725"/>
    </row>
    <row r="62" spans="1:19" ht="15">
      <c r="A62" s="95"/>
      <c r="B62" s="64" t="s">
        <v>212</v>
      </c>
      <c r="C62" s="411">
        <v>1677</v>
      </c>
      <c r="D62" s="411">
        <v>0</v>
      </c>
      <c r="E62" s="429">
        <f t="shared" si="3"/>
        <v>1677</v>
      </c>
      <c r="F62" s="411">
        <v>0</v>
      </c>
      <c r="G62" s="411">
        <v>0</v>
      </c>
      <c r="H62" s="411">
        <v>96</v>
      </c>
      <c r="I62" s="411">
        <v>33</v>
      </c>
      <c r="J62" s="411">
        <v>0</v>
      </c>
      <c r="K62" s="411">
        <v>0</v>
      </c>
      <c r="L62" s="411">
        <v>0</v>
      </c>
      <c r="M62" s="411">
        <v>0</v>
      </c>
      <c r="N62" s="411">
        <v>0</v>
      </c>
      <c r="O62" s="411">
        <v>0</v>
      </c>
      <c r="P62" s="433">
        <f t="shared" si="4"/>
        <v>1806</v>
      </c>
      <c r="Q62" s="411">
        <v>0</v>
      </c>
      <c r="R62" s="428">
        <f t="shared" si="5"/>
        <v>1806</v>
      </c>
      <c r="S62" s="725"/>
    </row>
    <row r="63" spans="1:19" ht="15">
      <c r="A63" s="95"/>
      <c r="B63" s="64" t="s">
        <v>423</v>
      </c>
      <c r="C63" s="411">
        <v>528</v>
      </c>
      <c r="D63" s="411">
        <v>0</v>
      </c>
      <c r="E63" s="429">
        <f t="shared" si="3"/>
        <v>528</v>
      </c>
      <c r="F63" s="411">
        <v>6</v>
      </c>
      <c r="G63" s="411">
        <v>33</v>
      </c>
      <c r="H63" s="411">
        <v>5</v>
      </c>
      <c r="I63" s="411">
        <v>24</v>
      </c>
      <c r="J63" s="411">
        <v>0</v>
      </c>
      <c r="K63" s="411">
        <v>0</v>
      </c>
      <c r="L63" s="411">
        <v>0</v>
      </c>
      <c r="M63" s="411">
        <v>0</v>
      </c>
      <c r="N63" s="411">
        <v>0</v>
      </c>
      <c r="O63" s="411">
        <v>19</v>
      </c>
      <c r="P63" s="433">
        <f t="shared" si="4"/>
        <v>615</v>
      </c>
      <c r="Q63" s="411">
        <v>0</v>
      </c>
      <c r="R63" s="428">
        <f t="shared" si="5"/>
        <v>615</v>
      </c>
      <c r="S63" s="725"/>
    </row>
    <row r="64" spans="1:19" ht="15">
      <c r="A64" s="95"/>
      <c r="B64" s="64" t="s">
        <v>263</v>
      </c>
      <c r="C64" s="411">
        <v>392</v>
      </c>
      <c r="D64" s="411">
        <v>0</v>
      </c>
      <c r="E64" s="429">
        <f t="shared" si="3"/>
        <v>392</v>
      </c>
      <c r="F64" s="411">
        <v>8</v>
      </c>
      <c r="G64" s="411">
        <v>4</v>
      </c>
      <c r="H64" s="411">
        <v>5</v>
      </c>
      <c r="I64" s="411">
        <v>6</v>
      </c>
      <c r="J64" s="411">
        <v>0</v>
      </c>
      <c r="K64" s="411">
        <v>0</v>
      </c>
      <c r="L64" s="411">
        <v>0</v>
      </c>
      <c r="M64" s="411">
        <v>0</v>
      </c>
      <c r="N64" s="411">
        <v>0</v>
      </c>
      <c r="O64" s="411">
        <v>0</v>
      </c>
      <c r="P64" s="433">
        <f t="shared" si="4"/>
        <v>415</v>
      </c>
      <c r="Q64" s="411">
        <v>51</v>
      </c>
      <c r="R64" s="428">
        <f t="shared" si="5"/>
        <v>364</v>
      </c>
      <c r="S64" s="725"/>
    </row>
    <row r="65" spans="1:19" ht="15">
      <c r="A65" s="95"/>
      <c r="B65" s="64" t="s">
        <v>213</v>
      </c>
      <c r="C65" s="411">
        <v>2418</v>
      </c>
      <c r="D65" s="411">
        <v>0</v>
      </c>
      <c r="E65" s="429">
        <f t="shared" si="3"/>
        <v>2418</v>
      </c>
      <c r="F65" s="411">
        <v>11</v>
      </c>
      <c r="G65" s="411">
        <v>463</v>
      </c>
      <c r="H65" s="411">
        <v>42</v>
      </c>
      <c r="I65" s="411">
        <v>218</v>
      </c>
      <c r="J65" s="411">
        <v>0</v>
      </c>
      <c r="K65" s="411">
        <v>0</v>
      </c>
      <c r="L65" s="411">
        <v>0</v>
      </c>
      <c r="M65" s="411">
        <v>0</v>
      </c>
      <c r="N65" s="411">
        <v>362</v>
      </c>
      <c r="O65" s="411">
        <v>0</v>
      </c>
      <c r="P65" s="433">
        <f t="shared" si="4"/>
        <v>3514</v>
      </c>
      <c r="Q65" s="411">
        <v>0</v>
      </c>
      <c r="R65" s="428">
        <f t="shared" si="5"/>
        <v>3514</v>
      </c>
      <c r="S65" s="725"/>
    </row>
    <row r="66" spans="1:19" ht="15">
      <c r="A66" s="95"/>
      <c r="B66" s="64" t="s">
        <v>264</v>
      </c>
      <c r="C66" s="411">
        <v>96</v>
      </c>
      <c r="D66" s="411">
        <v>0</v>
      </c>
      <c r="E66" s="429">
        <f t="shared" si="3"/>
        <v>96</v>
      </c>
      <c r="F66" s="411">
        <v>28</v>
      </c>
      <c r="G66" s="411">
        <v>16</v>
      </c>
      <c r="H66" s="411">
        <v>30</v>
      </c>
      <c r="I66" s="411">
        <v>217</v>
      </c>
      <c r="J66" s="411">
        <v>0</v>
      </c>
      <c r="K66" s="411">
        <v>197</v>
      </c>
      <c r="L66" s="411">
        <v>0</v>
      </c>
      <c r="M66" s="411">
        <v>0</v>
      </c>
      <c r="N66" s="411">
        <v>0</v>
      </c>
      <c r="O66" s="411">
        <v>0</v>
      </c>
      <c r="P66" s="433">
        <f t="shared" si="4"/>
        <v>584</v>
      </c>
      <c r="Q66" s="411">
        <v>0</v>
      </c>
      <c r="R66" s="428">
        <f t="shared" si="5"/>
        <v>584</v>
      </c>
      <c r="S66" s="725"/>
    </row>
    <row r="67" spans="1:19" ht="15">
      <c r="A67" s="95"/>
      <c r="B67" s="64" t="s">
        <v>265</v>
      </c>
      <c r="C67" s="411">
        <v>6086</v>
      </c>
      <c r="D67" s="411">
        <v>0</v>
      </c>
      <c r="E67" s="429">
        <f t="shared" si="3"/>
        <v>6086</v>
      </c>
      <c r="F67" s="411">
        <v>26</v>
      </c>
      <c r="G67" s="411">
        <v>288</v>
      </c>
      <c r="H67" s="411">
        <v>204</v>
      </c>
      <c r="I67" s="411">
        <v>415</v>
      </c>
      <c r="J67" s="411">
        <v>56</v>
      </c>
      <c r="K67" s="411">
        <v>0</v>
      </c>
      <c r="L67" s="411">
        <v>0</v>
      </c>
      <c r="M67" s="411">
        <v>6</v>
      </c>
      <c r="N67" s="411">
        <v>247</v>
      </c>
      <c r="O67" s="411">
        <v>52</v>
      </c>
      <c r="P67" s="433">
        <f t="shared" si="4"/>
        <v>7380</v>
      </c>
      <c r="Q67" s="411">
        <v>367</v>
      </c>
      <c r="R67" s="428">
        <f t="shared" si="5"/>
        <v>7013</v>
      </c>
      <c r="S67" s="725"/>
    </row>
    <row r="68" spans="1:19" ht="15">
      <c r="A68" s="95"/>
      <c r="B68" s="64" t="s">
        <v>141</v>
      </c>
      <c r="C68" s="411">
        <v>2224</v>
      </c>
      <c r="D68" s="411">
        <v>0</v>
      </c>
      <c r="E68" s="429">
        <f t="shared" si="3"/>
        <v>2224</v>
      </c>
      <c r="F68" s="411">
        <v>8733</v>
      </c>
      <c r="G68" s="411">
        <v>15</v>
      </c>
      <c r="H68" s="411">
        <v>76</v>
      </c>
      <c r="I68" s="411">
        <v>9693</v>
      </c>
      <c r="J68" s="411">
        <v>0</v>
      </c>
      <c r="K68" s="411">
        <v>0</v>
      </c>
      <c r="L68" s="411">
        <v>0</v>
      </c>
      <c r="M68" s="411">
        <v>0</v>
      </c>
      <c r="N68" s="411">
        <v>12941</v>
      </c>
      <c r="O68" s="411">
        <v>6</v>
      </c>
      <c r="P68" s="433">
        <f t="shared" si="4"/>
        <v>33688</v>
      </c>
      <c r="Q68" s="411">
        <v>9697</v>
      </c>
      <c r="R68" s="428">
        <f t="shared" si="5"/>
        <v>23991</v>
      </c>
      <c r="S68" s="725"/>
    </row>
    <row r="69" spans="1:19" ht="15">
      <c r="A69" s="95"/>
      <c r="B69" s="64" t="s">
        <v>180</v>
      </c>
      <c r="C69" s="411">
        <v>0</v>
      </c>
      <c r="D69" s="411">
        <v>0</v>
      </c>
      <c r="E69" s="429">
        <f t="shared" si="3"/>
        <v>0</v>
      </c>
      <c r="F69" s="411">
        <v>0</v>
      </c>
      <c r="G69" s="411">
        <v>0</v>
      </c>
      <c r="H69" s="411">
        <v>0</v>
      </c>
      <c r="I69" s="411">
        <v>1132</v>
      </c>
      <c r="J69" s="411">
        <v>0</v>
      </c>
      <c r="K69" s="411">
        <v>0</v>
      </c>
      <c r="L69" s="411">
        <v>0</v>
      </c>
      <c r="M69" s="411">
        <v>0</v>
      </c>
      <c r="N69" s="411">
        <v>8</v>
      </c>
      <c r="O69" s="411">
        <v>93</v>
      </c>
      <c r="P69" s="433">
        <f t="shared" si="4"/>
        <v>1233</v>
      </c>
      <c r="Q69" s="411">
        <v>2867</v>
      </c>
      <c r="R69" s="428">
        <f t="shared" si="5"/>
        <v>-1634</v>
      </c>
      <c r="S69" s="725"/>
    </row>
    <row r="70" spans="1:19" ht="15">
      <c r="A70" s="95"/>
      <c r="B70" s="64"/>
      <c r="C70" s="411"/>
      <c r="D70" s="411"/>
      <c r="E70" s="429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33"/>
      <c r="Q70" s="427"/>
      <c r="R70" s="428"/>
      <c r="S70" s="128"/>
    </row>
    <row r="71" spans="1:19" ht="15.75" thickBot="1">
      <c r="A71" s="95"/>
      <c r="B71" s="166" t="s">
        <v>11</v>
      </c>
      <c r="C71" s="444">
        <f>SUM(C13:C70)</f>
        <v>217928</v>
      </c>
      <c r="D71" s="444">
        <f aca="true" t="shared" si="6" ref="D71:R71">SUM(D13:D70)</f>
        <v>492673</v>
      </c>
      <c r="E71" s="444">
        <f t="shared" si="6"/>
        <v>710601</v>
      </c>
      <c r="F71" s="444">
        <f t="shared" si="6"/>
        <v>12321</v>
      </c>
      <c r="G71" s="444">
        <f t="shared" si="6"/>
        <v>58199</v>
      </c>
      <c r="H71" s="444">
        <f t="shared" si="6"/>
        <v>12330</v>
      </c>
      <c r="I71" s="444">
        <f t="shared" si="6"/>
        <v>289478</v>
      </c>
      <c r="J71" s="444">
        <f t="shared" si="6"/>
        <v>2821</v>
      </c>
      <c r="K71" s="444">
        <f t="shared" si="6"/>
        <v>160507</v>
      </c>
      <c r="L71" s="444">
        <f t="shared" si="6"/>
        <v>0</v>
      </c>
      <c r="M71" s="444">
        <f t="shared" si="6"/>
        <v>2967</v>
      </c>
      <c r="N71" s="444">
        <f t="shared" si="6"/>
        <v>26694</v>
      </c>
      <c r="O71" s="444">
        <f t="shared" si="6"/>
        <v>55739</v>
      </c>
      <c r="P71" s="444">
        <f t="shared" si="6"/>
        <v>1331657</v>
      </c>
      <c r="Q71" s="444">
        <f t="shared" si="6"/>
        <v>21463</v>
      </c>
      <c r="R71" s="444">
        <f t="shared" si="6"/>
        <v>1310194</v>
      </c>
      <c r="S71" s="128"/>
    </row>
    <row r="72" spans="1:20" ht="15">
      <c r="A72" s="94"/>
      <c r="B72" s="171"/>
      <c r="C72" s="160"/>
      <c r="D72" s="160"/>
      <c r="E72" s="160"/>
      <c r="F72" s="155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49"/>
      <c r="R72" s="155"/>
      <c r="S72" s="149"/>
      <c r="T72" s="98"/>
    </row>
    <row r="73" spans="1:20" ht="26.25">
      <c r="A73" s="95"/>
      <c r="B73" s="16" t="s">
        <v>131</v>
      </c>
      <c r="C73" s="115"/>
      <c r="D73" s="115"/>
      <c r="E73" s="115"/>
      <c r="F73" s="115"/>
      <c r="G73" s="11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4"/>
      <c r="T73" s="95"/>
    </row>
    <row r="74" spans="1:20" ht="15.75" thickBot="1">
      <c r="A74" s="95"/>
      <c r="B74" s="131"/>
      <c r="C74" s="131"/>
      <c r="D74" s="131"/>
      <c r="E74" s="122"/>
      <c r="F74" s="122"/>
      <c r="G74" s="100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171"/>
      <c r="T74" s="63"/>
    </row>
    <row r="75" spans="1:20" ht="18.75" thickBot="1">
      <c r="A75" s="95"/>
      <c r="B75" s="20" t="s">
        <v>195</v>
      </c>
      <c r="C75" s="21"/>
      <c r="D75" s="115"/>
      <c r="E75" s="115"/>
      <c r="F75" s="115"/>
      <c r="G75" s="115"/>
      <c r="H75" s="95"/>
      <c r="I75" s="95"/>
      <c r="J75" s="95"/>
      <c r="K75" s="95"/>
      <c r="L75" s="95"/>
      <c r="M75" s="320" t="s">
        <v>113</v>
      </c>
      <c r="N75" s="341"/>
      <c r="O75" s="24"/>
      <c r="P75" s="24"/>
      <c r="Q75" s="18"/>
      <c r="R75" s="18"/>
      <c r="S75" s="726"/>
      <c r="T75" s="71"/>
    </row>
    <row r="76" spans="1:20" ht="15.75">
      <c r="A76" s="95"/>
      <c r="B76" s="73"/>
      <c r="C76" s="27"/>
      <c r="D76" s="371" t="s">
        <v>26</v>
      </c>
      <c r="E76" s="74" t="s">
        <v>44</v>
      </c>
      <c r="F76" s="74" t="s">
        <v>37</v>
      </c>
      <c r="G76" s="74" t="s">
        <v>38</v>
      </c>
      <c r="H76" s="74" t="s">
        <v>39</v>
      </c>
      <c r="I76" s="74" t="s">
        <v>40</v>
      </c>
      <c r="J76" s="74" t="s">
        <v>9</v>
      </c>
      <c r="K76" s="420" t="s">
        <v>10</v>
      </c>
      <c r="L76" s="422" t="s">
        <v>11</v>
      </c>
      <c r="M76" s="169" t="s">
        <v>114</v>
      </c>
      <c r="N76" s="341"/>
      <c r="O76" s="82"/>
      <c r="P76" s="24"/>
      <c r="Q76" s="18"/>
      <c r="R76" s="18"/>
      <c r="S76" s="726"/>
      <c r="T76" s="71"/>
    </row>
    <row r="77" spans="1:20" ht="15.75">
      <c r="A77" s="95"/>
      <c r="B77" s="77" t="s">
        <v>140</v>
      </c>
      <c r="C77" s="46"/>
      <c r="D77" s="500"/>
      <c r="E77" s="36" t="s">
        <v>48</v>
      </c>
      <c r="F77" s="36"/>
      <c r="G77" s="36" t="s">
        <v>16</v>
      </c>
      <c r="H77" s="46"/>
      <c r="I77" s="36" t="s">
        <v>41</v>
      </c>
      <c r="J77" s="36" t="s">
        <v>42</v>
      </c>
      <c r="K77" s="415" t="s">
        <v>43</v>
      </c>
      <c r="L77" s="142" t="s">
        <v>23</v>
      </c>
      <c r="M77" s="169" t="s">
        <v>115</v>
      </c>
      <c r="N77" s="341"/>
      <c r="O77" s="82"/>
      <c r="P77" s="24"/>
      <c r="Q77" s="18"/>
      <c r="R77" s="18"/>
      <c r="S77" s="726"/>
      <c r="T77" s="71"/>
    </row>
    <row r="78" spans="1:20" ht="15.75">
      <c r="A78" s="95"/>
      <c r="B78" s="77" t="s">
        <v>121</v>
      </c>
      <c r="C78" s="46"/>
      <c r="D78" s="500"/>
      <c r="E78" s="36" t="s">
        <v>16</v>
      </c>
      <c r="F78" s="36"/>
      <c r="G78" s="36" t="s">
        <v>20</v>
      </c>
      <c r="H78" s="46"/>
      <c r="I78" s="46" t="s">
        <v>45</v>
      </c>
      <c r="J78" s="36" t="s">
        <v>46</v>
      </c>
      <c r="K78" s="415" t="s">
        <v>47</v>
      </c>
      <c r="L78" s="142" t="s">
        <v>28</v>
      </c>
      <c r="M78" s="169" t="s">
        <v>116</v>
      </c>
      <c r="N78" s="342"/>
      <c r="O78" s="82"/>
      <c r="P78" s="24"/>
      <c r="Q78" s="18"/>
      <c r="R78" s="18"/>
      <c r="S78" s="726"/>
      <c r="T78" s="71"/>
    </row>
    <row r="79" spans="1:20" ht="15.75">
      <c r="A79" s="95"/>
      <c r="B79" s="80"/>
      <c r="C79" s="36"/>
      <c r="D79" s="378"/>
      <c r="E79" s="36" t="s">
        <v>51</v>
      </c>
      <c r="F79" s="36"/>
      <c r="G79" s="36"/>
      <c r="H79" s="36"/>
      <c r="I79" s="36" t="s">
        <v>49</v>
      </c>
      <c r="J79" s="36"/>
      <c r="K79" s="415" t="s">
        <v>40</v>
      </c>
      <c r="L79" s="142" t="s">
        <v>33</v>
      </c>
      <c r="M79" s="169"/>
      <c r="N79" s="343"/>
      <c r="O79" s="94"/>
      <c r="P79" s="94"/>
      <c r="Q79" s="95"/>
      <c r="R79" s="71"/>
      <c r="S79" s="71"/>
      <c r="T79" s="71"/>
    </row>
    <row r="80" spans="1:20" ht="15.75">
      <c r="A80" s="95"/>
      <c r="B80" s="80"/>
      <c r="C80" s="36"/>
      <c r="D80" s="378"/>
      <c r="E80" s="36"/>
      <c r="F80" s="36"/>
      <c r="G80" s="36"/>
      <c r="H80" s="36"/>
      <c r="I80" s="36" t="s">
        <v>50</v>
      </c>
      <c r="J80" s="36"/>
      <c r="K80" s="415" t="s">
        <v>41</v>
      </c>
      <c r="L80" s="418"/>
      <c r="M80" s="421"/>
      <c r="N80" s="123"/>
      <c r="O80" s="323"/>
      <c r="P80" s="94"/>
      <c r="Q80" s="95"/>
      <c r="R80" s="56"/>
      <c r="S80" s="83"/>
      <c r="T80" s="84"/>
    </row>
    <row r="81" spans="1:20" ht="15">
      <c r="A81" s="95"/>
      <c r="B81" s="86"/>
      <c r="C81" s="53"/>
      <c r="D81" s="384"/>
      <c r="E81" s="53"/>
      <c r="F81" s="53"/>
      <c r="G81" s="53"/>
      <c r="H81" s="53"/>
      <c r="I81" s="53" t="s">
        <v>52</v>
      </c>
      <c r="J81" s="53"/>
      <c r="K81" s="416"/>
      <c r="L81" s="419"/>
      <c r="M81" s="324"/>
      <c r="N81" s="123"/>
      <c r="O81" s="323"/>
      <c r="P81" s="94"/>
      <c r="Q81" s="95"/>
      <c r="R81" s="56"/>
      <c r="S81" s="88"/>
      <c r="T81" s="325"/>
    </row>
    <row r="82" spans="1:20" ht="15">
      <c r="A82" s="95"/>
      <c r="B82" s="132"/>
      <c r="C82" s="91"/>
      <c r="D82" s="43" t="s">
        <v>36</v>
      </c>
      <c r="E82" s="43" t="s">
        <v>36</v>
      </c>
      <c r="F82" s="43" t="s">
        <v>36</v>
      </c>
      <c r="G82" s="43" t="s">
        <v>36</v>
      </c>
      <c r="H82" s="43" t="s">
        <v>36</v>
      </c>
      <c r="I82" s="43" t="s">
        <v>36</v>
      </c>
      <c r="J82" s="43" t="s">
        <v>36</v>
      </c>
      <c r="K82" s="323" t="s">
        <v>36</v>
      </c>
      <c r="L82" s="332" t="s">
        <v>36</v>
      </c>
      <c r="M82" s="332" t="s">
        <v>36</v>
      </c>
      <c r="N82" s="350"/>
      <c r="O82" s="134"/>
      <c r="P82" s="94"/>
      <c r="Q82" s="95"/>
      <c r="R82" s="89"/>
      <c r="S82" s="134"/>
      <c r="T82" s="18"/>
    </row>
    <row r="83" spans="1:20" ht="15">
      <c r="A83" s="95"/>
      <c r="B83" s="135" t="s">
        <v>108</v>
      </c>
      <c r="C83" s="126"/>
      <c r="D83" s="459"/>
      <c r="E83" s="459"/>
      <c r="F83" s="459"/>
      <c r="G83" s="459"/>
      <c r="H83" s="459"/>
      <c r="I83" s="459"/>
      <c r="J83" s="126"/>
      <c r="K83" s="98"/>
      <c r="L83" s="145"/>
      <c r="M83" s="145"/>
      <c r="N83" s="344"/>
      <c r="O83" s="93"/>
      <c r="P83" s="94"/>
      <c r="Q83" s="95"/>
      <c r="R83" s="133"/>
      <c r="S83" s="93"/>
      <c r="T83" s="95"/>
    </row>
    <row r="84" spans="1:20" ht="15">
      <c r="A84" s="63"/>
      <c r="B84" s="96" t="s">
        <v>252</v>
      </c>
      <c r="C84" s="404"/>
      <c r="D84" s="411">
        <v>0</v>
      </c>
      <c r="E84" s="411">
        <v>16</v>
      </c>
      <c r="F84" s="411">
        <v>662</v>
      </c>
      <c r="G84" s="411">
        <v>1536</v>
      </c>
      <c r="H84" s="411">
        <v>0</v>
      </c>
      <c r="I84" s="411">
        <v>159</v>
      </c>
      <c r="J84" s="433">
        <f>SUM(D84:I84)</f>
        <v>2373</v>
      </c>
      <c r="K84" s="411">
        <v>159</v>
      </c>
      <c r="L84" s="428">
        <f>+J84-K84</f>
        <v>2214</v>
      </c>
      <c r="M84" s="428">
        <f>+R13-L84</f>
        <v>301</v>
      </c>
      <c r="N84" s="66"/>
      <c r="P84" s="63"/>
      <c r="Q84" s="63"/>
      <c r="R84" s="133"/>
      <c r="S84" s="727"/>
      <c r="T84" s="95"/>
    </row>
    <row r="85" spans="1:20" ht="15">
      <c r="A85" s="95"/>
      <c r="B85" s="96" t="s">
        <v>196</v>
      </c>
      <c r="C85" s="404"/>
      <c r="D85" s="411">
        <v>0</v>
      </c>
      <c r="E85" s="411">
        <v>0</v>
      </c>
      <c r="F85" s="411">
        <v>46</v>
      </c>
      <c r="G85" s="411">
        <v>591</v>
      </c>
      <c r="H85" s="411">
        <v>0</v>
      </c>
      <c r="I85" s="411">
        <v>0</v>
      </c>
      <c r="J85" s="433">
        <f aca="true" t="shared" si="7" ref="J85:J110">SUM(D85:I85)</f>
        <v>637</v>
      </c>
      <c r="K85" s="411">
        <v>0</v>
      </c>
      <c r="L85" s="428">
        <f aca="true" t="shared" si="8" ref="L85:L110">+J85-K85</f>
        <v>637</v>
      </c>
      <c r="M85" s="428">
        <f aca="true" t="shared" si="9" ref="M85:M110">+R14-L85</f>
        <v>27</v>
      </c>
      <c r="N85" s="66"/>
      <c r="P85" s="63"/>
      <c r="Q85" s="63"/>
      <c r="R85" s="63"/>
      <c r="S85" s="727"/>
      <c r="T85" s="95"/>
    </row>
    <row r="86" spans="1:20" ht="15">
      <c r="A86" s="95"/>
      <c r="B86" s="96" t="s">
        <v>253</v>
      </c>
      <c r="C86" s="404"/>
      <c r="D86" s="411">
        <v>0</v>
      </c>
      <c r="E86" s="411">
        <v>0</v>
      </c>
      <c r="F86" s="411">
        <v>0</v>
      </c>
      <c r="G86" s="411">
        <v>0</v>
      </c>
      <c r="H86" s="411">
        <v>0</v>
      </c>
      <c r="I86" s="411">
        <v>0</v>
      </c>
      <c r="J86" s="433">
        <f t="shared" si="7"/>
        <v>0</v>
      </c>
      <c r="K86" s="411">
        <v>0</v>
      </c>
      <c r="L86" s="428">
        <f t="shared" si="8"/>
        <v>0</v>
      </c>
      <c r="M86" s="428">
        <f t="shared" si="9"/>
        <v>2408</v>
      </c>
      <c r="N86" s="66"/>
      <c r="P86" s="63"/>
      <c r="Q86" s="63"/>
      <c r="R86" s="63"/>
      <c r="S86" s="727"/>
      <c r="T86" s="95"/>
    </row>
    <row r="87" spans="1:20" ht="15">
      <c r="A87" s="95"/>
      <c r="B87" s="96" t="s">
        <v>254</v>
      </c>
      <c r="C87" s="404"/>
      <c r="D87" s="411">
        <v>0</v>
      </c>
      <c r="E87" s="411">
        <v>0</v>
      </c>
      <c r="F87" s="411">
        <v>0</v>
      </c>
      <c r="G87" s="411">
        <v>785</v>
      </c>
      <c r="H87" s="411">
        <v>0</v>
      </c>
      <c r="I87" s="411">
        <v>0</v>
      </c>
      <c r="J87" s="433">
        <f t="shared" si="7"/>
        <v>785</v>
      </c>
      <c r="K87" s="411">
        <v>0</v>
      </c>
      <c r="L87" s="428">
        <f t="shared" si="8"/>
        <v>785</v>
      </c>
      <c r="M87" s="428">
        <f t="shared" si="9"/>
        <v>-7</v>
      </c>
      <c r="N87" s="66"/>
      <c r="P87" s="63"/>
      <c r="Q87" s="63"/>
      <c r="R87" s="63"/>
      <c r="S87" s="727"/>
      <c r="T87" s="95"/>
    </row>
    <row r="88" spans="1:20" ht="15">
      <c r="A88" s="95"/>
      <c r="B88" s="96" t="s">
        <v>197</v>
      </c>
      <c r="C88" s="404"/>
      <c r="D88" s="411">
        <v>0</v>
      </c>
      <c r="E88" s="411">
        <v>0</v>
      </c>
      <c r="F88" s="411">
        <v>0</v>
      </c>
      <c r="G88" s="411">
        <v>10</v>
      </c>
      <c r="H88" s="411">
        <v>0</v>
      </c>
      <c r="I88" s="411">
        <v>0</v>
      </c>
      <c r="J88" s="433">
        <f t="shared" si="7"/>
        <v>10</v>
      </c>
      <c r="K88" s="411">
        <v>0</v>
      </c>
      <c r="L88" s="428">
        <f t="shared" si="8"/>
        <v>10</v>
      </c>
      <c r="M88" s="428">
        <f t="shared" si="9"/>
        <v>311</v>
      </c>
      <c r="N88" s="66"/>
      <c r="P88" s="63"/>
      <c r="Q88" s="63"/>
      <c r="R88" s="63"/>
      <c r="S88" s="727"/>
      <c r="T88" s="95"/>
    </row>
    <row r="89" spans="1:20" ht="15">
      <c r="A89" s="95"/>
      <c r="B89" s="96" t="s">
        <v>255</v>
      </c>
      <c r="C89" s="404"/>
      <c r="D89" s="411">
        <v>365</v>
      </c>
      <c r="E89" s="411">
        <v>64</v>
      </c>
      <c r="F89" s="411">
        <v>100</v>
      </c>
      <c r="G89" s="411">
        <v>481</v>
      </c>
      <c r="H89" s="411">
        <v>0</v>
      </c>
      <c r="I89" s="411">
        <v>241</v>
      </c>
      <c r="J89" s="433">
        <f t="shared" si="7"/>
        <v>1251</v>
      </c>
      <c r="K89" s="411">
        <v>241</v>
      </c>
      <c r="L89" s="428">
        <f t="shared" si="8"/>
        <v>1010</v>
      </c>
      <c r="M89" s="428">
        <f t="shared" si="9"/>
        <v>43</v>
      </c>
      <c r="N89" s="66"/>
      <c r="P89" s="63"/>
      <c r="Q89" s="63"/>
      <c r="R89" s="63"/>
      <c r="S89" s="727"/>
      <c r="T89" s="95"/>
    </row>
    <row r="90" spans="1:20" ht="15">
      <c r="A90" s="95"/>
      <c r="B90" s="96" t="s">
        <v>112</v>
      </c>
      <c r="C90" s="404"/>
      <c r="D90" s="411">
        <v>0</v>
      </c>
      <c r="E90" s="411">
        <v>0</v>
      </c>
      <c r="F90" s="411">
        <v>0</v>
      </c>
      <c r="G90" s="411">
        <v>2610</v>
      </c>
      <c r="H90" s="411">
        <v>0</v>
      </c>
      <c r="I90" s="411">
        <v>1824</v>
      </c>
      <c r="J90" s="433">
        <f t="shared" si="7"/>
        <v>4434</v>
      </c>
      <c r="K90" s="411">
        <v>1824</v>
      </c>
      <c r="L90" s="428">
        <f t="shared" si="8"/>
        <v>2610</v>
      </c>
      <c r="M90" s="428">
        <f t="shared" si="9"/>
        <v>247</v>
      </c>
      <c r="N90" s="66"/>
      <c r="P90" s="63"/>
      <c r="Q90" s="63"/>
      <c r="R90" s="63"/>
      <c r="S90" s="727"/>
      <c r="T90" s="95"/>
    </row>
    <row r="91" spans="1:20" ht="15">
      <c r="A91" s="95"/>
      <c r="B91" s="96" t="s">
        <v>256</v>
      </c>
      <c r="C91" s="404"/>
      <c r="D91" s="411">
        <v>0</v>
      </c>
      <c r="E91" s="411">
        <v>0</v>
      </c>
      <c r="F91" s="411">
        <v>0</v>
      </c>
      <c r="G91" s="411">
        <v>40</v>
      </c>
      <c r="H91" s="411">
        <v>0</v>
      </c>
      <c r="I91" s="411">
        <v>0</v>
      </c>
      <c r="J91" s="433">
        <f t="shared" si="7"/>
        <v>40</v>
      </c>
      <c r="K91" s="411">
        <v>0</v>
      </c>
      <c r="L91" s="428">
        <f t="shared" si="8"/>
        <v>40</v>
      </c>
      <c r="M91" s="428">
        <f t="shared" si="9"/>
        <v>3505</v>
      </c>
      <c r="N91" s="66"/>
      <c r="P91" s="63"/>
      <c r="Q91" s="63"/>
      <c r="R91" s="63"/>
      <c r="S91" s="727"/>
      <c r="T91" s="95"/>
    </row>
    <row r="92" spans="1:20" ht="15">
      <c r="A92" s="95"/>
      <c r="B92" s="96" t="s">
        <v>198</v>
      </c>
      <c r="C92" s="404"/>
      <c r="D92" s="411">
        <v>0</v>
      </c>
      <c r="E92" s="411">
        <v>0</v>
      </c>
      <c r="F92" s="411">
        <v>11954</v>
      </c>
      <c r="G92" s="411">
        <v>26639</v>
      </c>
      <c r="H92" s="411">
        <v>0</v>
      </c>
      <c r="I92" s="411">
        <v>2</v>
      </c>
      <c r="J92" s="433">
        <f t="shared" si="7"/>
        <v>38595</v>
      </c>
      <c r="K92" s="411">
        <v>2</v>
      </c>
      <c r="L92" s="428">
        <f t="shared" si="8"/>
        <v>38593</v>
      </c>
      <c r="M92" s="428">
        <f t="shared" si="9"/>
        <v>-51</v>
      </c>
      <c r="N92" s="66"/>
      <c r="P92" s="63"/>
      <c r="Q92" s="63"/>
      <c r="R92" s="63"/>
      <c r="S92" s="727"/>
      <c r="T92" s="95"/>
    </row>
    <row r="93" spans="1:20" ht="15">
      <c r="A93" s="95"/>
      <c r="B93" s="96" t="s">
        <v>199</v>
      </c>
      <c r="C93" s="404"/>
      <c r="D93" s="411">
        <v>0</v>
      </c>
      <c r="E93" s="411">
        <v>0</v>
      </c>
      <c r="F93" s="411">
        <v>0</v>
      </c>
      <c r="G93" s="411">
        <v>0</v>
      </c>
      <c r="H93" s="411">
        <v>146</v>
      </c>
      <c r="I93" s="411">
        <v>0</v>
      </c>
      <c r="J93" s="433">
        <f t="shared" si="7"/>
        <v>146</v>
      </c>
      <c r="K93" s="411">
        <v>0</v>
      </c>
      <c r="L93" s="428">
        <f t="shared" si="8"/>
        <v>146</v>
      </c>
      <c r="M93" s="428">
        <f t="shared" si="9"/>
        <v>163</v>
      </c>
      <c r="N93" s="66"/>
      <c r="P93" s="63"/>
      <c r="Q93" s="63"/>
      <c r="R93" s="63"/>
      <c r="S93" s="727"/>
      <c r="T93" s="95"/>
    </row>
    <row r="94" spans="1:20" ht="15">
      <c r="A94" s="95"/>
      <c r="B94" s="96" t="s">
        <v>257</v>
      </c>
      <c r="C94" s="404"/>
      <c r="D94" s="411">
        <v>14830</v>
      </c>
      <c r="E94" s="411">
        <v>0</v>
      </c>
      <c r="F94" s="411">
        <v>0</v>
      </c>
      <c r="G94" s="411">
        <v>11825</v>
      </c>
      <c r="H94" s="411">
        <v>921</v>
      </c>
      <c r="I94" s="411">
        <v>229</v>
      </c>
      <c r="J94" s="433">
        <f t="shared" si="7"/>
        <v>27805</v>
      </c>
      <c r="K94" s="411">
        <v>229</v>
      </c>
      <c r="L94" s="428">
        <f t="shared" si="8"/>
        <v>27576</v>
      </c>
      <c r="M94" s="428">
        <f t="shared" si="9"/>
        <v>13416</v>
      </c>
      <c r="N94" s="66"/>
      <c r="P94" s="63"/>
      <c r="Q94" s="63"/>
      <c r="R94" s="63"/>
      <c r="S94" s="727"/>
      <c r="T94" s="95"/>
    </row>
    <row r="95" spans="1:20" ht="15">
      <c r="A95" s="95"/>
      <c r="B95" s="96" t="s">
        <v>200</v>
      </c>
      <c r="C95" s="404"/>
      <c r="D95" s="411">
        <v>0</v>
      </c>
      <c r="E95" s="411">
        <v>2076</v>
      </c>
      <c r="F95" s="411">
        <v>0</v>
      </c>
      <c r="G95" s="411">
        <v>0</v>
      </c>
      <c r="H95" s="411">
        <v>0</v>
      </c>
      <c r="I95" s="411">
        <v>0</v>
      </c>
      <c r="J95" s="433">
        <f t="shared" si="7"/>
        <v>2076</v>
      </c>
      <c r="K95" s="411">
        <v>0</v>
      </c>
      <c r="L95" s="428">
        <f t="shared" si="8"/>
        <v>2076</v>
      </c>
      <c r="M95" s="428">
        <f t="shared" si="9"/>
        <v>69836</v>
      </c>
      <c r="N95" s="66"/>
      <c r="P95" s="63"/>
      <c r="Q95" s="63"/>
      <c r="R95" s="63"/>
      <c r="S95" s="727"/>
      <c r="T95" s="95"/>
    </row>
    <row r="96" spans="1:20" ht="15">
      <c r="A96" s="95"/>
      <c r="B96" s="96" t="s">
        <v>258</v>
      </c>
      <c r="C96" s="404"/>
      <c r="D96" s="411">
        <v>72098</v>
      </c>
      <c r="E96" s="411">
        <v>255</v>
      </c>
      <c r="F96" s="411">
        <v>57</v>
      </c>
      <c r="G96" s="411">
        <v>107</v>
      </c>
      <c r="H96" s="411">
        <v>190</v>
      </c>
      <c r="I96" s="411">
        <v>1555</v>
      </c>
      <c r="J96" s="433">
        <f t="shared" si="7"/>
        <v>74262</v>
      </c>
      <c r="K96" s="411">
        <v>1555</v>
      </c>
      <c r="L96" s="428">
        <f t="shared" si="8"/>
        <v>72707</v>
      </c>
      <c r="M96" s="428">
        <f t="shared" si="9"/>
        <v>727641</v>
      </c>
      <c r="N96" s="66"/>
      <c r="P96" s="63"/>
      <c r="Q96" s="63"/>
      <c r="R96" s="63"/>
      <c r="S96" s="727"/>
      <c r="T96" s="95"/>
    </row>
    <row r="97" spans="1:20" ht="15">
      <c r="A97" s="95"/>
      <c r="B97" s="96" t="s">
        <v>465</v>
      </c>
      <c r="C97" s="404"/>
      <c r="D97" s="411">
        <v>872498</v>
      </c>
      <c r="E97" s="411">
        <v>0</v>
      </c>
      <c r="F97" s="411">
        <v>0</v>
      </c>
      <c r="G97" s="411">
        <v>17</v>
      </c>
      <c r="H97" s="411">
        <v>231</v>
      </c>
      <c r="I97" s="411">
        <v>105</v>
      </c>
      <c r="J97" s="433">
        <f t="shared" si="7"/>
        <v>872851</v>
      </c>
      <c r="K97" s="411">
        <v>105</v>
      </c>
      <c r="L97" s="428">
        <f t="shared" si="8"/>
        <v>872746</v>
      </c>
      <c r="M97" s="428">
        <f t="shared" si="9"/>
        <v>-772305</v>
      </c>
      <c r="N97" s="66"/>
      <c r="P97" s="63"/>
      <c r="Q97" s="63"/>
      <c r="R97" s="63"/>
      <c r="S97" s="727"/>
      <c r="T97" s="95"/>
    </row>
    <row r="98" spans="1:20" ht="15">
      <c r="A98" s="95"/>
      <c r="B98" s="96" t="s">
        <v>464</v>
      </c>
      <c r="C98" s="404"/>
      <c r="D98" s="411">
        <v>471</v>
      </c>
      <c r="E98" s="411">
        <v>649</v>
      </c>
      <c r="F98" s="411">
        <v>0</v>
      </c>
      <c r="G98" s="411">
        <v>0</v>
      </c>
      <c r="H98" s="411">
        <v>24</v>
      </c>
      <c r="I98" s="411">
        <v>2000</v>
      </c>
      <c r="J98" s="433">
        <f t="shared" si="7"/>
        <v>3144</v>
      </c>
      <c r="K98" s="411">
        <v>2000</v>
      </c>
      <c r="L98" s="428">
        <f t="shared" si="8"/>
        <v>1144</v>
      </c>
      <c r="M98" s="428">
        <f t="shared" si="9"/>
        <v>5190</v>
      </c>
      <c r="N98" s="66"/>
      <c r="P98" s="63"/>
      <c r="Q98" s="63"/>
      <c r="R98" s="63"/>
      <c r="S98" s="727"/>
      <c r="T98" s="95"/>
    </row>
    <row r="99" spans="1:20" ht="15">
      <c r="A99" s="95"/>
      <c r="B99" s="96" t="s">
        <v>201</v>
      </c>
      <c r="C99" s="404"/>
      <c r="D99" s="411">
        <v>0</v>
      </c>
      <c r="E99" s="411">
        <v>0</v>
      </c>
      <c r="F99" s="411">
        <v>0</v>
      </c>
      <c r="G99" s="411">
        <v>14</v>
      </c>
      <c r="H99" s="411">
        <v>0</v>
      </c>
      <c r="I99" s="411">
        <v>14</v>
      </c>
      <c r="J99" s="433">
        <f t="shared" si="7"/>
        <v>28</v>
      </c>
      <c r="K99" s="411">
        <v>14</v>
      </c>
      <c r="L99" s="428">
        <f t="shared" si="8"/>
        <v>14</v>
      </c>
      <c r="M99" s="428">
        <f t="shared" si="9"/>
        <v>2500</v>
      </c>
      <c r="N99" s="66"/>
      <c r="P99" s="63"/>
      <c r="Q99" s="63"/>
      <c r="R99" s="63"/>
      <c r="S99" s="727"/>
      <c r="T99" s="95"/>
    </row>
    <row r="100" spans="1:20" ht="15">
      <c r="A100" s="95"/>
      <c r="B100" s="96" t="s">
        <v>125</v>
      </c>
      <c r="C100" s="404"/>
      <c r="D100" s="411">
        <v>0</v>
      </c>
      <c r="E100" s="411">
        <v>0</v>
      </c>
      <c r="F100" s="411">
        <v>0</v>
      </c>
      <c r="G100" s="411">
        <v>0</v>
      </c>
      <c r="H100" s="411">
        <v>0</v>
      </c>
      <c r="I100" s="411">
        <v>0</v>
      </c>
      <c r="J100" s="433">
        <f t="shared" si="7"/>
        <v>0</v>
      </c>
      <c r="K100" s="411">
        <v>0</v>
      </c>
      <c r="L100" s="428">
        <f t="shared" si="8"/>
        <v>0</v>
      </c>
      <c r="M100" s="428">
        <f t="shared" si="9"/>
        <v>16378</v>
      </c>
      <c r="N100" s="66"/>
      <c r="P100" s="63"/>
      <c r="Q100" s="63"/>
      <c r="R100" s="63"/>
      <c r="S100" s="727"/>
      <c r="T100" s="95"/>
    </row>
    <row r="101" spans="1:20" ht="15">
      <c r="A101" s="95"/>
      <c r="B101" s="96" t="s">
        <v>259</v>
      </c>
      <c r="C101" s="404"/>
      <c r="D101" s="411">
        <v>0</v>
      </c>
      <c r="E101" s="411">
        <v>816</v>
      </c>
      <c r="F101" s="411">
        <v>0</v>
      </c>
      <c r="G101" s="411">
        <v>95</v>
      </c>
      <c r="H101" s="411">
        <v>0</v>
      </c>
      <c r="I101" s="411">
        <v>0</v>
      </c>
      <c r="J101" s="433">
        <f t="shared" si="7"/>
        <v>911</v>
      </c>
      <c r="K101" s="411">
        <v>0</v>
      </c>
      <c r="L101" s="428">
        <f t="shared" si="8"/>
        <v>911</v>
      </c>
      <c r="M101" s="428">
        <f t="shared" si="9"/>
        <v>8321</v>
      </c>
      <c r="N101" s="66"/>
      <c r="P101" s="63"/>
      <c r="Q101" s="63"/>
      <c r="R101" s="63"/>
      <c r="S101" s="727"/>
      <c r="T101" s="95"/>
    </row>
    <row r="102" spans="1:20" ht="15">
      <c r="A102" s="95"/>
      <c r="B102" s="96" t="s">
        <v>435</v>
      </c>
      <c r="C102" s="404"/>
      <c r="D102" s="411">
        <v>0</v>
      </c>
      <c r="E102" s="411">
        <v>0</v>
      </c>
      <c r="F102" s="411">
        <v>0</v>
      </c>
      <c r="G102" s="411">
        <v>41</v>
      </c>
      <c r="H102" s="411">
        <v>0</v>
      </c>
      <c r="I102" s="411">
        <v>0</v>
      </c>
      <c r="J102" s="433">
        <f t="shared" si="7"/>
        <v>41</v>
      </c>
      <c r="K102" s="411">
        <v>0</v>
      </c>
      <c r="L102" s="428">
        <f t="shared" si="8"/>
        <v>41</v>
      </c>
      <c r="M102" s="428">
        <f t="shared" si="9"/>
        <v>2616</v>
      </c>
      <c r="N102" s="66"/>
      <c r="P102" s="63"/>
      <c r="Q102" s="63"/>
      <c r="R102" s="63"/>
      <c r="S102" s="727"/>
      <c r="T102" s="95"/>
    </row>
    <row r="103" spans="1:20" ht="15">
      <c r="A103" s="95"/>
      <c r="B103" s="96" t="s">
        <v>421</v>
      </c>
      <c r="C103" s="404"/>
      <c r="D103" s="411">
        <v>0</v>
      </c>
      <c r="E103" s="411">
        <v>4948</v>
      </c>
      <c r="F103" s="411">
        <v>0</v>
      </c>
      <c r="G103" s="411">
        <v>0</v>
      </c>
      <c r="H103" s="411">
        <v>0</v>
      </c>
      <c r="I103" s="411">
        <v>1150</v>
      </c>
      <c r="J103" s="433">
        <f t="shared" si="7"/>
        <v>6098</v>
      </c>
      <c r="K103" s="411">
        <v>1150</v>
      </c>
      <c r="L103" s="428">
        <f t="shared" si="8"/>
        <v>4948</v>
      </c>
      <c r="M103" s="428">
        <f t="shared" si="9"/>
        <v>14119</v>
      </c>
      <c r="N103" s="66"/>
      <c r="P103" s="63"/>
      <c r="Q103" s="63"/>
      <c r="R103" s="63"/>
      <c r="S103" s="727"/>
      <c r="T103" s="95"/>
    </row>
    <row r="104" spans="1:20" ht="15">
      <c r="A104" s="95"/>
      <c r="B104" s="96" t="s">
        <v>260</v>
      </c>
      <c r="C104" s="404"/>
      <c r="D104" s="411">
        <v>0</v>
      </c>
      <c r="E104" s="411">
        <v>0</v>
      </c>
      <c r="F104" s="411">
        <v>0</v>
      </c>
      <c r="G104" s="411">
        <v>1034</v>
      </c>
      <c r="H104" s="411">
        <v>0</v>
      </c>
      <c r="I104" s="411">
        <v>27</v>
      </c>
      <c r="J104" s="433">
        <f t="shared" si="7"/>
        <v>1061</v>
      </c>
      <c r="K104" s="411">
        <v>27</v>
      </c>
      <c r="L104" s="428">
        <f t="shared" si="8"/>
        <v>1034</v>
      </c>
      <c r="M104" s="428">
        <f t="shared" si="9"/>
        <v>6659</v>
      </c>
      <c r="N104" s="66"/>
      <c r="P104" s="63"/>
      <c r="Q104" s="63"/>
      <c r="R104" s="63"/>
      <c r="S104" s="727"/>
      <c r="T104" s="95"/>
    </row>
    <row r="105" spans="1:20" ht="15">
      <c r="A105" s="95"/>
      <c r="B105" s="96" t="s">
        <v>202</v>
      </c>
      <c r="C105" s="404"/>
      <c r="D105" s="411">
        <v>0</v>
      </c>
      <c r="E105" s="411">
        <v>0</v>
      </c>
      <c r="F105" s="411">
        <v>0</v>
      </c>
      <c r="G105" s="411">
        <v>295</v>
      </c>
      <c r="H105" s="411">
        <v>0</v>
      </c>
      <c r="I105" s="411">
        <v>1175</v>
      </c>
      <c r="J105" s="433">
        <f t="shared" si="7"/>
        <v>1470</v>
      </c>
      <c r="K105" s="411">
        <v>1175</v>
      </c>
      <c r="L105" s="428">
        <f t="shared" si="8"/>
        <v>295</v>
      </c>
      <c r="M105" s="428">
        <f t="shared" si="9"/>
        <v>8156</v>
      </c>
      <c r="N105" s="66"/>
      <c r="P105" s="63"/>
      <c r="Q105" s="63"/>
      <c r="R105" s="63"/>
      <c r="S105" s="727"/>
      <c r="T105" s="95"/>
    </row>
    <row r="106" spans="1:20" ht="15">
      <c r="A106" s="95"/>
      <c r="B106" s="96" t="s">
        <v>203</v>
      </c>
      <c r="C106" s="404"/>
      <c r="D106" s="411">
        <v>0</v>
      </c>
      <c r="E106" s="411">
        <v>0</v>
      </c>
      <c r="F106" s="411">
        <v>0</v>
      </c>
      <c r="G106" s="411">
        <v>0</v>
      </c>
      <c r="H106" s="411">
        <v>0</v>
      </c>
      <c r="I106" s="411">
        <v>0</v>
      </c>
      <c r="J106" s="433">
        <f t="shared" si="7"/>
        <v>0</v>
      </c>
      <c r="K106" s="411">
        <v>0</v>
      </c>
      <c r="L106" s="428">
        <f t="shared" si="8"/>
        <v>0</v>
      </c>
      <c r="M106" s="428">
        <f t="shared" si="9"/>
        <v>295</v>
      </c>
      <c r="N106" s="66"/>
      <c r="P106" s="63"/>
      <c r="Q106" s="63"/>
      <c r="R106" s="63"/>
      <c r="S106" s="727"/>
      <c r="T106" s="95"/>
    </row>
    <row r="107" spans="1:20" ht="15">
      <c r="A107" s="95"/>
      <c r="B107" s="96" t="s">
        <v>193</v>
      </c>
      <c r="C107" s="404"/>
      <c r="D107" s="411">
        <v>0</v>
      </c>
      <c r="E107" s="411">
        <v>0</v>
      </c>
      <c r="F107" s="411">
        <v>0</v>
      </c>
      <c r="G107" s="411">
        <v>0</v>
      </c>
      <c r="H107" s="411">
        <v>0</v>
      </c>
      <c r="I107" s="411">
        <v>0</v>
      </c>
      <c r="J107" s="433">
        <f t="shared" si="7"/>
        <v>0</v>
      </c>
      <c r="K107" s="411">
        <v>0</v>
      </c>
      <c r="L107" s="428">
        <f t="shared" si="8"/>
        <v>0</v>
      </c>
      <c r="M107" s="428">
        <f t="shared" si="9"/>
        <v>1694</v>
      </c>
      <c r="N107" s="66"/>
      <c r="P107" s="63"/>
      <c r="Q107" s="63"/>
      <c r="R107" s="63"/>
      <c r="S107" s="727"/>
      <c r="T107" s="95"/>
    </row>
    <row r="108" spans="1:20" ht="15">
      <c r="A108" s="95"/>
      <c r="B108" s="96" t="s">
        <v>437</v>
      </c>
      <c r="C108" s="404"/>
      <c r="D108" s="411">
        <v>0</v>
      </c>
      <c r="E108" s="411">
        <v>0</v>
      </c>
      <c r="F108" s="411">
        <v>0</v>
      </c>
      <c r="G108" s="411">
        <v>0</v>
      </c>
      <c r="H108" s="411">
        <v>0</v>
      </c>
      <c r="I108" s="411">
        <v>0</v>
      </c>
      <c r="J108" s="433">
        <f t="shared" si="7"/>
        <v>0</v>
      </c>
      <c r="K108" s="411">
        <v>0</v>
      </c>
      <c r="L108" s="428">
        <f t="shared" si="8"/>
        <v>0</v>
      </c>
      <c r="M108" s="428">
        <f t="shared" si="9"/>
        <v>3352</v>
      </c>
      <c r="N108" s="66"/>
      <c r="P108" s="63"/>
      <c r="Q108" s="63"/>
      <c r="R108" s="63"/>
      <c r="S108" s="727"/>
      <c r="T108" s="95"/>
    </row>
    <row r="109" spans="1:20" ht="15">
      <c r="A109" s="95"/>
      <c r="B109" s="96" t="s">
        <v>436</v>
      </c>
      <c r="C109" s="404"/>
      <c r="D109" s="411">
        <v>0</v>
      </c>
      <c r="E109" s="411">
        <v>0</v>
      </c>
      <c r="F109" s="411">
        <v>0</v>
      </c>
      <c r="G109" s="411">
        <v>0</v>
      </c>
      <c r="H109" s="411">
        <v>0</v>
      </c>
      <c r="I109" s="411">
        <v>0</v>
      </c>
      <c r="J109" s="433">
        <f t="shared" si="7"/>
        <v>0</v>
      </c>
      <c r="K109" s="411">
        <v>0</v>
      </c>
      <c r="L109" s="428">
        <f t="shared" si="8"/>
        <v>0</v>
      </c>
      <c r="M109" s="428">
        <f t="shared" si="9"/>
        <v>23</v>
      </c>
      <c r="N109" s="66"/>
      <c r="P109" s="63"/>
      <c r="Q109" s="63"/>
      <c r="R109" s="63"/>
      <c r="S109" s="727"/>
      <c r="T109" s="95"/>
    </row>
    <row r="110" spans="1:20" ht="15.75" thickBot="1">
      <c r="A110" s="95"/>
      <c r="B110" s="653" t="s">
        <v>204</v>
      </c>
      <c r="C110" s="660"/>
      <c r="D110" s="654">
        <v>0</v>
      </c>
      <c r="E110" s="654">
        <v>0</v>
      </c>
      <c r="F110" s="654">
        <v>0</v>
      </c>
      <c r="G110" s="654">
        <v>0</v>
      </c>
      <c r="H110" s="654">
        <v>0</v>
      </c>
      <c r="I110" s="654">
        <v>0</v>
      </c>
      <c r="J110" s="431">
        <f t="shared" si="7"/>
        <v>0</v>
      </c>
      <c r="K110" s="654">
        <v>0</v>
      </c>
      <c r="L110" s="434">
        <f t="shared" si="8"/>
        <v>0</v>
      </c>
      <c r="M110" s="434">
        <f t="shared" si="9"/>
        <v>29932</v>
      </c>
      <c r="N110" s="66"/>
      <c r="P110" s="63"/>
      <c r="Q110" s="63"/>
      <c r="R110" s="63"/>
      <c r="S110" s="727"/>
      <c r="T110" s="95"/>
    </row>
    <row r="111" spans="1:20" ht="15">
      <c r="A111" s="94"/>
      <c r="B111" s="171"/>
      <c r="C111" s="160"/>
      <c r="D111" s="160"/>
      <c r="E111" s="160"/>
      <c r="F111" s="155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49"/>
      <c r="R111" s="155"/>
      <c r="S111" s="149"/>
      <c r="T111" s="98"/>
    </row>
    <row r="112" spans="1:20" ht="26.25">
      <c r="A112" s="95"/>
      <c r="B112" s="16" t="s">
        <v>249</v>
      </c>
      <c r="C112" s="115"/>
      <c r="D112" s="115"/>
      <c r="E112" s="115"/>
      <c r="F112" s="115"/>
      <c r="G112" s="11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</row>
    <row r="113" spans="1:20" ht="15.75" thickBot="1">
      <c r="A113" s="95"/>
      <c r="B113" s="131"/>
      <c r="C113" s="131"/>
      <c r="D113" s="131"/>
      <c r="E113" s="122"/>
      <c r="F113" s="122"/>
      <c r="G113" s="100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1:20" ht="18.75" thickBot="1">
      <c r="A114" s="95"/>
      <c r="B114" s="20" t="s">
        <v>195</v>
      </c>
      <c r="C114" s="21"/>
      <c r="D114" s="115"/>
      <c r="E114" s="115"/>
      <c r="F114" s="115"/>
      <c r="G114" s="115"/>
      <c r="H114" s="95"/>
      <c r="I114" s="95"/>
      <c r="J114" s="95"/>
      <c r="K114" s="95"/>
      <c r="L114" s="95"/>
      <c r="M114" s="320" t="s">
        <v>113</v>
      </c>
      <c r="N114" s="341"/>
      <c r="O114" s="24"/>
      <c r="P114" s="24"/>
      <c r="Q114" s="18"/>
      <c r="R114" s="18"/>
      <c r="S114" s="72"/>
      <c r="T114" s="71"/>
    </row>
    <row r="115" spans="1:20" ht="15.75">
      <c r="A115" s="95"/>
      <c r="B115" s="73"/>
      <c r="C115" s="27"/>
      <c r="D115" s="371" t="s">
        <v>26</v>
      </c>
      <c r="E115" s="74" t="s">
        <v>44</v>
      </c>
      <c r="F115" s="74" t="s">
        <v>37</v>
      </c>
      <c r="G115" s="74" t="s">
        <v>38</v>
      </c>
      <c r="H115" s="74" t="s">
        <v>39</v>
      </c>
      <c r="I115" s="74" t="s">
        <v>40</v>
      </c>
      <c r="J115" s="74" t="s">
        <v>9</v>
      </c>
      <c r="K115" s="420" t="s">
        <v>10</v>
      </c>
      <c r="L115" s="422" t="s">
        <v>11</v>
      </c>
      <c r="M115" s="169" t="s">
        <v>114</v>
      </c>
      <c r="N115" s="341"/>
      <c r="O115" s="82"/>
      <c r="P115" s="24"/>
      <c r="Q115" s="18"/>
      <c r="R115" s="18"/>
      <c r="S115" s="72"/>
      <c r="T115" s="71"/>
    </row>
    <row r="116" spans="1:20" ht="15.75">
      <c r="A116" s="95"/>
      <c r="B116" s="566" t="s">
        <v>250</v>
      </c>
      <c r="C116" s="46"/>
      <c r="D116" s="78"/>
      <c r="E116" s="36" t="s">
        <v>48</v>
      </c>
      <c r="F116" s="36"/>
      <c r="G116" s="36" t="s">
        <v>16</v>
      </c>
      <c r="H116" s="46"/>
      <c r="I116" s="36" t="s">
        <v>41</v>
      </c>
      <c r="J116" s="36" t="s">
        <v>42</v>
      </c>
      <c r="K116" s="415" t="s">
        <v>43</v>
      </c>
      <c r="L116" s="142" t="s">
        <v>23</v>
      </c>
      <c r="M116" s="169" t="s">
        <v>115</v>
      </c>
      <c r="N116" s="341"/>
      <c r="O116" s="82"/>
      <c r="P116" s="24"/>
      <c r="Q116" s="18"/>
      <c r="R116" s="18"/>
      <c r="S116" s="72"/>
      <c r="T116" s="71"/>
    </row>
    <row r="117" spans="1:20" ht="15.75">
      <c r="A117" s="95"/>
      <c r="B117" s="57" t="s">
        <v>251</v>
      </c>
      <c r="C117" s="46"/>
      <c r="D117" s="78"/>
      <c r="E117" s="36" t="s">
        <v>16</v>
      </c>
      <c r="F117" s="36"/>
      <c r="G117" s="36" t="s">
        <v>20</v>
      </c>
      <c r="H117" s="46"/>
      <c r="I117" s="46" t="s">
        <v>45</v>
      </c>
      <c r="J117" s="36" t="s">
        <v>46</v>
      </c>
      <c r="K117" s="415" t="s">
        <v>47</v>
      </c>
      <c r="L117" s="142" t="s">
        <v>28</v>
      </c>
      <c r="M117" s="169" t="s">
        <v>116</v>
      </c>
      <c r="N117" s="342"/>
      <c r="O117" s="82"/>
      <c r="P117" s="24"/>
      <c r="Q117" s="18"/>
      <c r="R117" s="18"/>
      <c r="S117" s="72"/>
      <c r="T117" s="71"/>
    </row>
    <row r="118" spans="1:20" ht="15.75">
      <c r="A118" s="95"/>
      <c r="B118" s="80"/>
      <c r="C118" s="36"/>
      <c r="D118" s="81"/>
      <c r="E118" s="36" t="s">
        <v>51</v>
      </c>
      <c r="F118" s="36"/>
      <c r="G118" s="36"/>
      <c r="H118" s="36"/>
      <c r="I118" s="36" t="s">
        <v>49</v>
      </c>
      <c r="J118" s="36"/>
      <c r="K118" s="415" t="s">
        <v>40</v>
      </c>
      <c r="L118" s="142" t="s">
        <v>33</v>
      </c>
      <c r="M118" s="169"/>
      <c r="N118" s="343"/>
      <c r="O118" s="94"/>
      <c r="P118" s="94"/>
      <c r="Q118" s="95"/>
      <c r="R118" s="71"/>
      <c r="S118" s="71"/>
      <c r="T118" s="71"/>
    </row>
    <row r="119" spans="1:20" ht="15.75">
      <c r="A119" s="95"/>
      <c r="B119" s="80"/>
      <c r="C119" s="36"/>
      <c r="D119" s="81"/>
      <c r="E119" s="36"/>
      <c r="F119" s="36"/>
      <c r="G119" s="36"/>
      <c r="H119" s="36"/>
      <c r="I119" s="36" t="s">
        <v>50</v>
      </c>
      <c r="J119" s="36"/>
      <c r="K119" s="415" t="s">
        <v>41</v>
      </c>
      <c r="L119" s="418"/>
      <c r="M119" s="421"/>
      <c r="N119" s="123"/>
      <c r="O119" s="323"/>
      <c r="P119" s="94"/>
      <c r="Q119" s="95"/>
      <c r="R119" s="56"/>
      <c r="S119" s="83"/>
      <c r="T119" s="84"/>
    </row>
    <row r="120" spans="1:20" ht="15">
      <c r="A120" s="95"/>
      <c r="B120" s="86"/>
      <c r="C120" s="53"/>
      <c r="D120" s="87"/>
      <c r="E120" s="53"/>
      <c r="F120" s="53"/>
      <c r="G120" s="53"/>
      <c r="H120" s="53"/>
      <c r="I120" s="53" t="s">
        <v>52</v>
      </c>
      <c r="J120" s="53"/>
      <c r="K120" s="416"/>
      <c r="L120" s="419"/>
      <c r="M120" s="324"/>
      <c r="N120" s="123"/>
      <c r="O120" s="323"/>
      <c r="P120" s="94"/>
      <c r="Q120" s="95"/>
      <c r="R120" s="56"/>
      <c r="S120" s="88"/>
      <c r="T120" s="325"/>
    </row>
    <row r="121" spans="1:20" ht="15">
      <c r="A121" s="95"/>
      <c r="B121" s="132"/>
      <c r="C121" s="91"/>
      <c r="D121" s="43" t="s">
        <v>36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323" t="s">
        <v>36</v>
      </c>
      <c r="L121" s="332" t="s">
        <v>36</v>
      </c>
      <c r="M121" s="332" t="s">
        <v>36</v>
      </c>
      <c r="N121" s="350"/>
      <c r="O121" s="134"/>
      <c r="P121" s="94"/>
      <c r="Q121" s="95"/>
      <c r="R121" s="89"/>
      <c r="S121" s="134"/>
      <c r="T121" s="18"/>
    </row>
    <row r="122" spans="1:20" ht="15">
      <c r="A122" s="95"/>
      <c r="B122" s="135" t="s">
        <v>108</v>
      </c>
      <c r="C122" s="126"/>
      <c r="D122" s="459"/>
      <c r="E122" s="459"/>
      <c r="F122" s="459"/>
      <c r="G122" s="459"/>
      <c r="H122" s="459"/>
      <c r="I122" s="459"/>
      <c r="J122" s="126"/>
      <c r="K122" s="98"/>
      <c r="L122" s="145"/>
      <c r="M122" s="145"/>
      <c r="N122" s="344"/>
      <c r="O122" s="93"/>
      <c r="P122" s="94"/>
      <c r="Q122" s="95"/>
      <c r="R122" s="133"/>
      <c r="S122" s="93"/>
      <c r="T122" s="95"/>
    </row>
    <row r="123" spans="1:20" ht="15">
      <c r="A123" s="95"/>
      <c r="B123" s="96" t="s">
        <v>261</v>
      </c>
      <c r="C123" s="404"/>
      <c r="D123" s="411">
        <v>0</v>
      </c>
      <c r="E123" s="411">
        <v>0</v>
      </c>
      <c r="F123" s="411">
        <v>0</v>
      </c>
      <c r="G123" s="411">
        <v>0</v>
      </c>
      <c r="H123" s="411">
        <v>0</v>
      </c>
      <c r="I123" s="411">
        <v>0</v>
      </c>
      <c r="J123" s="433">
        <f aca="true" t="shared" si="10" ref="J123:J140">SUM(D123:I123)</f>
        <v>0</v>
      </c>
      <c r="K123" s="411">
        <v>0</v>
      </c>
      <c r="L123" s="428">
        <f aca="true" t="shared" si="11" ref="L123:L140">+J123-K123</f>
        <v>0</v>
      </c>
      <c r="M123" s="428">
        <f aca="true" t="shared" si="12" ref="M123:M140">+R52-L123</f>
        <v>9565</v>
      </c>
      <c r="N123" s="66"/>
      <c r="P123" s="63"/>
      <c r="Q123" s="63"/>
      <c r="R123" s="63"/>
      <c r="S123" s="727"/>
      <c r="T123" s="94"/>
    </row>
    <row r="124" spans="1:20" ht="15">
      <c r="A124" s="95"/>
      <c r="B124" s="96" t="s">
        <v>205</v>
      </c>
      <c r="C124" s="404"/>
      <c r="D124" s="411">
        <v>629</v>
      </c>
      <c r="E124" s="411">
        <v>0</v>
      </c>
      <c r="F124" s="411">
        <v>0</v>
      </c>
      <c r="G124" s="411">
        <v>0</v>
      </c>
      <c r="H124" s="411">
        <v>0</v>
      </c>
      <c r="I124" s="411">
        <v>0</v>
      </c>
      <c r="J124" s="433">
        <f t="shared" si="10"/>
        <v>629</v>
      </c>
      <c r="K124" s="411">
        <v>0</v>
      </c>
      <c r="L124" s="428">
        <f t="shared" si="11"/>
        <v>629</v>
      </c>
      <c r="M124" s="428">
        <f t="shared" si="12"/>
        <v>2217</v>
      </c>
      <c r="N124" s="66"/>
      <c r="P124" s="63"/>
      <c r="Q124" s="63"/>
      <c r="R124" s="63"/>
      <c r="S124" s="727"/>
      <c r="T124" s="94"/>
    </row>
    <row r="125" spans="1:20" ht="15">
      <c r="A125" s="95"/>
      <c r="B125" s="96" t="s">
        <v>206</v>
      </c>
      <c r="C125" s="404"/>
      <c r="D125" s="411">
        <v>0</v>
      </c>
      <c r="E125" s="411">
        <v>0</v>
      </c>
      <c r="F125" s="411">
        <v>0</v>
      </c>
      <c r="G125" s="411">
        <v>0</v>
      </c>
      <c r="H125" s="411">
        <v>0</v>
      </c>
      <c r="I125" s="411">
        <v>0</v>
      </c>
      <c r="J125" s="433">
        <f t="shared" si="10"/>
        <v>0</v>
      </c>
      <c r="K125" s="411">
        <v>0</v>
      </c>
      <c r="L125" s="428">
        <f t="shared" si="11"/>
        <v>0</v>
      </c>
      <c r="M125" s="428">
        <f t="shared" si="12"/>
        <v>4838</v>
      </c>
      <c r="N125" s="66"/>
      <c r="P125" s="63"/>
      <c r="Q125" s="63"/>
      <c r="R125" s="63"/>
      <c r="S125" s="727"/>
      <c r="T125" s="94"/>
    </row>
    <row r="126" spans="1:20" ht="15">
      <c r="A126" s="95"/>
      <c r="B126" s="96" t="s">
        <v>207</v>
      </c>
      <c r="C126" s="404"/>
      <c r="D126" s="411">
        <v>0</v>
      </c>
      <c r="E126" s="411">
        <v>0</v>
      </c>
      <c r="F126" s="411">
        <v>0</v>
      </c>
      <c r="G126" s="411">
        <v>36</v>
      </c>
      <c r="H126" s="411">
        <v>0</v>
      </c>
      <c r="I126" s="411">
        <v>0</v>
      </c>
      <c r="J126" s="433">
        <f t="shared" si="10"/>
        <v>36</v>
      </c>
      <c r="K126" s="411">
        <v>0</v>
      </c>
      <c r="L126" s="428">
        <f t="shared" si="11"/>
        <v>36</v>
      </c>
      <c r="M126" s="428">
        <f t="shared" si="12"/>
        <v>1376</v>
      </c>
      <c r="N126" s="66"/>
      <c r="P126" s="63"/>
      <c r="Q126" s="63"/>
      <c r="R126" s="63"/>
      <c r="S126" s="727"/>
      <c r="T126" s="94"/>
    </row>
    <row r="127" spans="1:20" ht="15">
      <c r="A127" s="95"/>
      <c r="B127" s="96" t="s">
        <v>262</v>
      </c>
      <c r="C127" s="404"/>
      <c r="D127" s="411">
        <v>51</v>
      </c>
      <c r="E127" s="411">
        <v>0</v>
      </c>
      <c r="F127" s="411">
        <v>0</v>
      </c>
      <c r="G127" s="411">
        <v>0</v>
      </c>
      <c r="H127" s="411">
        <v>0</v>
      </c>
      <c r="I127" s="411">
        <v>0</v>
      </c>
      <c r="J127" s="433">
        <f t="shared" si="10"/>
        <v>51</v>
      </c>
      <c r="K127" s="411">
        <v>0</v>
      </c>
      <c r="L127" s="428">
        <f t="shared" si="11"/>
        <v>51</v>
      </c>
      <c r="M127" s="428">
        <f t="shared" si="12"/>
        <v>6006</v>
      </c>
      <c r="N127" s="66"/>
      <c r="P127" s="63"/>
      <c r="Q127" s="63"/>
      <c r="R127" s="63"/>
      <c r="S127" s="727"/>
      <c r="T127" s="94"/>
    </row>
    <row r="128" spans="1:20" ht="15">
      <c r="A128" s="95"/>
      <c r="B128" s="96" t="s">
        <v>208</v>
      </c>
      <c r="C128" s="404"/>
      <c r="D128" s="411">
        <v>0</v>
      </c>
      <c r="E128" s="411">
        <v>1656</v>
      </c>
      <c r="F128" s="411">
        <v>0</v>
      </c>
      <c r="G128" s="411">
        <v>0</v>
      </c>
      <c r="H128" s="411">
        <v>0</v>
      </c>
      <c r="I128" s="411">
        <v>0</v>
      </c>
      <c r="J128" s="433">
        <f t="shared" si="10"/>
        <v>1656</v>
      </c>
      <c r="K128" s="411">
        <v>0</v>
      </c>
      <c r="L128" s="428">
        <f t="shared" si="11"/>
        <v>1656</v>
      </c>
      <c r="M128" s="428">
        <f t="shared" si="12"/>
        <v>33075</v>
      </c>
      <c r="N128" s="66"/>
      <c r="P128" s="63"/>
      <c r="Q128" s="63"/>
      <c r="R128" s="63"/>
      <c r="S128" s="727"/>
      <c r="T128" s="94"/>
    </row>
    <row r="129" spans="1:20" ht="15">
      <c r="A129" s="95"/>
      <c r="B129" s="96" t="s">
        <v>209</v>
      </c>
      <c r="C129" s="404"/>
      <c r="D129" s="411">
        <v>0</v>
      </c>
      <c r="E129" s="411">
        <v>0</v>
      </c>
      <c r="F129" s="411">
        <v>0</v>
      </c>
      <c r="G129" s="411">
        <v>1</v>
      </c>
      <c r="H129" s="411">
        <v>0</v>
      </c>
      <c r="I129" s="411">
        <v>0</v>
      </c>
      <c r="J129" s="433">
        <f t="shared" si="10"/>
        <v>1</v>
      </c>
      <c r="K129" s="411">
        <v>0</v>
      </c>
      <c r="L129" s="428">
        <f t="shared" si="11"/>
        <v>1</v>
      </c>
      <c r="M129" s="428">
        <f t="shared" si="12"/>
        <v>10400</v>
      </c>
      <c r="N129" s="66"/>
      <c r="P129" s="63"/>
      <c r="Q129" s="63"/>
      <c r="R129" s="63"/>
      <c r="S129" s="727"/>
      <c r="T129" s="94"/>
    </row>
    <row r="130" spans="1:20" ht="15">
      <c r="A130" s="95"/>
      <c r="B130" s="96" t="s">
        <v>210</v>
      </c>
      <c r="C130" s="404"/>
      <c r="D130" s="411">
        <v>0</v>
      </c>
      <c r="E130" s="411">
        <v>0</v>
      </c>
      <c r="F130" s="411">
        <v>0</v>
      </c>
      <c r="G130" s="411">
        <v>0</v>
      </c>
      <c r="H130" s="411">
        <v>0</v>
      </c>
      <c r="I130" s="411">
        <v>0</v>
      </c>
      <c r="J130" s="433">
        <f t="shared" si="10"/>
        <v>0</v>
      </c>
      <c r="K130" s="411">
        <v>0</v>
      </c>
      <c r="L130" s="428">
        <f t="shared" si="11"/>
        <v>0</v>
      </c>
      <c r="M130" s="428">
        <f t="shared" si="12"/>
        <v>19991</v>
      </c>
      <c r="N130" s="66"/>
      <c r="P130" s="63"/>
      <c r="Q130" s="63"/>
      <c r="R130" s="63"/>
      <c r="S130" s="727"/>
      <c r="T130" s="94"/>
    </row>
    <row r="131" spans="1:20" ht="15">
      <c r="A131" s="95"/>
      <c r="B131" s="96" t="s">
        <v>211</v>
      </c>
      <c r="C131" s="404"/>
      <c r="D131" s="411">
        <v>0</v>
      </c>
      <c r="E131" s="411">
        <v>0</v>
      </c>
      <c r="F131" s="411">
        <v>0</v>
      </c>
      <c r="G131" s="411">
        <v>0</v>
      </c>
      <c r="H131" s="411">
        <v>0</v>
      </c>
      <c r="I131" s="411">
        <v>0</v>
      </c>
      <c r="J131" s="433">
        <f t="shared" si="10"/>
        <v>0</v>
      </c>
      <c r="K131" s="411">
        <v>0</v>
      </c>
      <c r="L131" s="428">
        <f t="shared" si="11"/>
        <v>0</v>
      </c>
      <c r="M131" s="428">
        <f t="shared" si="12"/>
        <v>7397</v>
      </c>
      <c r="N131" s="66"/>
      <c r="P131" s="63"/>
      <c r="Q131" s="63"/>
      <c r="R131" s="63"/>
      <c r="S131" s="727"/>
      <c r="T131" s="94"/>
    </row>
    <row r="132" spans="1:20" ht="15">
      <c r="A132" s="95"/>
      <c r="B132" s="96" t="s">
        <v>422</v>
      </c>
      <c r="C132" s="404"/>
      <c r="D132" s="411">
        <v>0</v>
      </c>
      <c r="E132" s="411">
        <v>65</v>
      </c>
      <c r="F132" s="411">
        <v>0</v>
      </c>
      <c r="G132" s="411">
        <v>0</v>
      </c>
      <c r="H132" s="411">
        <v>0</v>
      </c>
      <c r="I132" s="411">
        <v>0</v>
      </c>
      <c r="J132" s="433">
        <f t="shared" si="10"/>
        <v>65</v>
      </c>
      <c r="K132" s="411">
        <v>0</v>
      </c>
      <c r="L132" s="428">
        <f t="shared" si="11"/>
        <v>65</v>
      </c>
      <c r="M132" s="428">
        <f t="shared" si="12"/>
        <v>2331</v>
      </c>
      <c r="N132" s="66"/>
      <c r="P132" s="63"/>
      <c r="Q132" s="63"/>
      <c r="R132" s="63"/>
      <c r="S132" s="727"/>
      <c r="T132" s="94"/>
    </row>
    <row r="133" spans="1:20" ht="15">
      <c r="A133" s="95"/>
      <c r="B133" s="96" t="s">
        <v>212</v>
      </c>
      <c r="C133" s="404"/>
      <c r="D133" s="411">
        <v>0</v>
      </c>
      <c r="E133" s="411">
        <v>0</v>
      </c>
      <c r="F133" s="411">
        <v>0</v>
      </c>
      <c r="G133" s="411">
        <v>0</v>
      </c>
      <c r="H133" s="411">
        <v>0</v>
      </c>
      <c r="I133" s="411">
        <v>0</v>
      </c>
      <c r="J133" s="433">
        <f t="shared" si="10"/>
        <v>0</v>
      </c>
      <c r="K133" s="411">
        <v>0</v>
      </c>
      <c r="L133" s="428">
        <f t="shared" si="11"/>
        <v>0</v>
      </c>
      <c r="M133" s="428">
        <f t="shared" si="12"/>
        <v>1806</v>
      </c>
      <c r="N133" s="66"/>
      <c r="P133" s="63"/>
      <c r="Q133" s="63"/>
      <c r="R133" s="63"/>
      <c r="S133" s="727"/>
      <c r="T133" s="94"/>
    </row>
    <row r="134" spans="1:20" ht="15">
      <c r="A134" s="95"/>
      <c r="B134" s="96" t="s">
        <v>423</v>
      </c>
      <c r="C134" s="404"/>
      <c r="D134" s="411">
        <v>0</v>
      </c>
      <c r="E134" s="411">
        <v>0</v>
      </c>
      <c r="F134" s="411">
        <v>0</v>
      </c>
      <c r="G134" s="411">
        <v>0</v>
      </c>
      <c r="H134" s="411">
        <v>0</v>
      </c>
      <c r="I134" s="411">
        <v>0</v>
      </c>
      <c r="J134" s="433">
        <f t="shared" si="10"/>
        <v>0</v>
      </c>
      <c r="K134" s="411">
        <v>0</v>
      </c>
      <c r="L134" s="428">
        <f t="shared" si="11"/>
        <v>0</v>
      </c>
      <c r="M134" s="428">
        <f t="shared" si="12"/>
        <v>615</v>
      </c>
      <c r="N134" s="66"/>
      <c r="P134" s="63"/>
      <c r="Q134" s="63"/>
      <c r="R134" s="63"/>
      <c r="S134" s="727"/>
      <c r="T134" s="94"/>
    </row>
    <row r="135" spans="1:20" ht="15">
      <c r="A135" s="95"/>
      <c r="B135" s="96" t="s">
        <v>263</v>
      </c>
      <c r="C135" s="404"/>
      <c r="D135" s="411">
        <v>0</v>
      </c>
      <c r="E135" s="411">
        <v>0</v>
      </c>
      <c r="F135" s="411">
        <v>0</v>
      </c>
      <c r="G135" s="411">
        <v>0</v>
      </c>
      <c r="H135" s="411">
        <v>0</v>
      </c>
      <c r="I135" s="411">
        <v>51</v>
      </c>
      <c r="J135" s="433">
        <f t="shared" si="10"/>
        <v>51</v>
      </c>
      <c r="K135" s="411">
        <v>51</v>
      </c>
      <c r="L135" s="428">
        <f t="shared" si="11"/>
        <v>0</v>
      </c>
      <c r="M135" s="428">
        <f t="shared" si="12"/>
        <v>364</v>
      </c>
      <c r="N135" s="66"/>
      <c r="P135" s="63"/>
      <c r="Q135" s="63"/>
      <c r="R135" s="63"/>
      <c r="S135" s="727"/>
      <c r="T135" s="94"/>
    </row>
    <row r="136" spans="1:20" ht="15">
      <c r="A136" s="95"/>
      <c r="B136" s="96" t="s">
        <v>213</v>
      </c>
      <c r="C136" s="404"/>
      <c r="D136" s="411">
        <v>0</v>
      </c>
      <c r="E136" s="411">
        <v>0</v>
      </c>
      <c r="F136" s="411">
        <v>0</v>
      </c>
      <c r="G136" s="411">
        <v>150</v>
      </c>
      <c r="H136" s="411">
        <v>0</v>
      </c>
      <c r="I136" s="411">
        <v>0</v>
      </c>
      <c r="J136" s="433">
        <f t="shared" si="10"/>
        <v>150</v>
      </c>
      <c r="K136" s="411">
        <v>0</v>
      </c>
      <c r="L136" s="428">
        <f t="shared" si="11"/>
        <v>150</v>
      </c>
      <c r="M136" s="428">
        <f t="shared" si="12"/>
        <v>3364</v>
      </c>
      <c r="N136" s="66"/>
      <c r="P136" s="63"/>
      <c r="Q136" s="63"/>
      <c r="R136" s="63"/>
      <c r="S136" s="727"/>
      <c r="T136" s="94"/>
    </row>
    <row r="137" spans="1:20" ht="15">
      <c r="A137" s="95"/>
      <c r="B137" s="96" t="s">
        <v>264</v>
      </c>
      <c r="C137" s="404"/>
      <c r="D137" s="411">
        <v>0</v>
      </c>
      <c r="E137" s="411">
        <v>0</v>
      </c>
      <c r="F137" s="411">
        <v>0</v>
      </c>
      <c r="G137" s="411">
        <v>0</v>
      </c>
      <c r="H137" s="411">
        <v>0</v>
      </c>
      <c r="I137" s="411">
        <v>0</v>
      </c>
      <c r="J137" s="433">
        <f t="shared" si="10"/>
        <v>0</v>
      </c>
      <c r="K137" s="411">
        <v>0</v>
      </c>
      <c r="L137" s="428">
        <f t="shared" si="11"/>
        <v>0</v>
      </c>
      <c r="M137" s="428">
        <f t="shared" si="12"/>
        <v>584</v>
      </c>
      <c r="N137" s="66"/>
      <c r="P137" s="63"/>
      <c r="Q137" s="63"/>
      <c r="R137" s="63"/>
      <c r="S137" s="727"/>
      <c r="T137" s="94"/>
    </row>
    <row r="138" spans="1:20" ht="15">
      <c r="A138" s="95"/>
      <c r="B138" s="96" t="s">
        <v>265</v>
      </c>
      <c r="C138" s="404"/>
      <c r="D138" s="411">
        <v>3023</v>
      </c>
      <c r="E138" s="411">
        <v>438</v>
      </c>
      <c r="F138" s="411">
        <v>0</v>
      </c>
      <c r="G138" s="411">
        <v>0</v>
      </c>
      <c r="H138" s="411">
        <v>0</v>
      </c>
      <c r="I138" s="411">
        <v>367</v>
      </c>
      <c r="J138" s="433">
        <f t="shared" si="10"/>
        <v>3828</v>
      </c>
      <c r="K138" s="411">
        <v>367</v>
      </c>
      <c r="L138" s="428">
        <f t="shared" si="11"/>
        <v>3461</v>
      </c>
      <c r="M138" s="428">
        <f t="shared" si="12"/>
        <v>3552</v>
      </c>
      <c r="N138" s="66"/>
      <c r="P138" s="63"/>
      <c r="Q138" s="63"/>
      <c r="R138" s="63"/>
      <c r="S138" s="727"/>
      <c r="T138" s="94"/>
    </row>
    <row r="139" spans="1:20" ht="15">
      <c r="A139" s="95"/>
      <c r="B139" s="96" t="s">
        <v>141</v>
      </c>
      <c r="C139" s="404"/>
      <c r="D139" s="411">
        <v>0</v>
      </c>
      <c r="E139" s="411">
        <v>786</v>
      </c>
      <c r="F139" s="411">
        <v>0</v>
      </c>
      <c r="G139" s="411">
        <v>1737</v>
      </c>
      <c r="H139" s="411">
        <v>0</v>
      </c>
      <c r="I139" s="411">
        <v>9697</v>
      </c>
      <c r="J139" s="433">
        <f t="shared" si="10"/>
        <v>12220</v>
      </c>
      <c r="K139" s="411">
        <v>9697</v>
      </c>
      <c r="L139" s="428">
        <f t="shared" si="11"/>
        <v>2523</v>
      </c>
      <c r="M139" s="428">
        <f t="shared" si="12"/>
        <v>21468</v>
      </c>
      <c r="N139" s="66"/>
      <c r="P139" s="63"/>
      <c r="Q139" s="63"/>
      <c r="R139" s="63"/>
      <c r="S139" s="727"/>
      <c r="T139" s="94"/>
    </row>
    <row r="140" spans="1:20" ht="15">
      <c r="A140" s="95"/>
      <c r="B140" s="96" t="s">
        <v>180</v>
      </c>
      <c r="C140" s="404"/>
      <c r="D140" s="411">
        <v>0</v>
      </c>
      <c r="E140" s="411">
        <v>0</v>
      </c>
      <c r="F140" s="411">
        <v>0</v>
      </c>
      <c r="G140" s="411">
        <v>0</v>
      </c>
      <c r="H140" s="411">
        <v>0</v>
      </c>
      <c r="I140" s="411">
        <v>2867</v>
      </c>
      <c r="J140" s="433">
        <f t="shared" si="10"/>
        <v>2867</v>
      </c>
      <c r="K140" s="411">
        <v>2867</v>
      </c>
      <c r="L140" s="428">
        <f t="shared" si="11"/>
        <v>0</v>
      </c>
      <c r="M140" s="428">
        <f t="shared" si="12"/>
        <v>-1634</v>
      </c>
      <c r="N140" s="66"/>
      <c r="P140" s="63"/>
      <c r="Q140" s="63"/>
      <c r="R140" s="63"/>
      <c r="S140" s="727"/>
      <c r="T140" s="94"/>
    </row>
    <row r="141" spans="1:20" ht="15.75" thickBot="1">
      <c r="A141" s="95"/>
      <c r="B141" s="136" t="s">
        <v>11</v>
      </c>
      <c r="C141" s="443"/>
      <c r="D141" s="431">
        <f>SUM(D84:D140)</f>
        <v>963965</v>
      </c>
      <c r="E141" s="431">
        <f aca="true" t="shared" si="13" ref="E141:M141">SUM(E84:E140)</f>
        <v>11769</v>
      </c>
      <c r="F141" s="431">
        <f t="shared" si="13"/>
        <v>12819</v>
      </c>
      <c r="G141" s="431">
        <f t="shared" si="13"/>
        <v>48044</v>
      </c>
      <c r="H141" s="431">
        <f t="shared" si="13"/>
        <v>1512</v>
      </c>
      <c r="I141" s="431">
        <f t="shared" si="13"/>
        <v>21463</v>
      </c>
      <c r="J141" s="431">
        <f t="shared" si="13"/>
        <v>1059572</v>
      </c>
      <c r="K141" s="432">
        <f t="shared" si="13"/>
        <v>21463</v>
      </c>
      <c r="L141" s="434">
        <f t="shared" si="13"/>
        <v>1038109</v>
      </c>
      <c r="M141" s="434">
        <f t="shared" si="13"/>
        <v>272085</v>
      </c>
      <c r="N141" s="66"/>
      <c r="P141" s="63"/>
      <c r="Q141" s="63"/>
      <c r="R141" s="63"/>
      <c r="S141" s="149"/>
      <c r="T141" s="333"/>
    </row>
    <row r="142" spans="1:20" ht="15">
      <c r="A142" s="95"/>
      <c r="B142" s="171"/>
      <c r="C142" s="160"/>
      <c r="D142" s="160"/>
      <c r="E142" s="160"/>
      <c r="F142" s="160"/>
      <c r="G142" s="160"/>
      <c r="H142" s="160"/>
      <c r="I142" s="160"/>
      <c r="J142" s="149"/>
      <c r="K142" s="155"/>
      <c r="L142" s="155"/>
      <c r="M142" s="149"/>
      <c r="N142" s="155"/>
      <c r="P142" s="63"/>
      <c r="Q142" s="63"/>
      <c r="R142" s="63"/>
      <c r="S142" s="149"/>
      <c r="T142" s="327"/>
    </row>
    <row r="143" spans="1:20" ht="15">
      <c r="A143" s="95"/>
      <c r="B143" s="171"/>
      <c r="C143" s="160"/>
      <c r="D143" s="160"/>
      <c r="E143" s="160"/>
      <c r="F143" s="160"/>
      <c r="G143" s="160"/>
      <c r="H143" s="160"/>
      <c r="I143" s="160"/>
      <c r="J143" s="149"/>
      <c r="K143" s="155"/>
      <c r="L143" s="155"/>
      <c r="M143" s="149"/>
      <c r="N143" s="155"/>
      <c r="O143" s="95"/>
      <c r="P143" s="63"/>
      <c r="Q143" s="63"/>
      <c r="R143" s="63"/>
      <c r="S143" s="149"/>
      <c r="T143" s="327"/>
    </row>
    <row r="144" spans="1:20" ht="15">
      <c r="A144" s="95"/>
      <c r="B144" s="67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8"/>
      <c r="O144" s="130"/>
      <c r="P144" s="130"/>
      <c r="Q144" s="63"/>
      <c r="R144" s="63"/>
      <c r="S144" s="327"/>
      <c r="T144" s="12"/>
    </row>
  </sheetData>
  <sheetProtection/>
  <mergeCells count="1">
    <mergeCell ref="B2:J2"/>
  </mergeCells>
  <printOptions horizontalCentered="1"/>
  <pageMargins left="0" right="1.1811023622047245" top="0" bottom="0" header="0" footer="0"/>
  <pageSetup fitToHeight="2" horizontalDpi="600" verticalDpi="600" orientation="landscape" paperSize="9" scale="55" r:id="rId1"/>
  <rowBreaks count="3" manualBreakCount="3">
    <brk id="40" max="17" man="1"/>
    <brk id="72" max="17" man="1"/>
    <brk id="11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4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5.77734375" style="1" customWidth="1"/>
    <col min="2" max="2" width="12.88671875" style="1" customWidth="1"/>
    <col min="3" max="3" width="13.4453125" style="1" customWidth="1"/>
    <col min="4" max="4" width="8.21484375" style="1" customWidth="1"/>
    <col min="5" max="16384" width="8.88671875" style="1" customWidth="1"/>
  </cols>
  <sheetData>
    <row r="1" ht="21" customHeight="1">
      <c r="D1" s="172"/>
    </row>
    <row r="2" ht="15" customHeight="1"/>
    <row r="3" ht="24.75" customHeight="1">
      <c r="A3" s="138" t="s">
        <v>226</v>
      </c>
    </row>
    <row r="4" ht="15">
      <c r="A4" s="316"/>
    </row>
    <row r="5" ht="15" customHeight="1">
      <c r="A5" s="10"/>
    </row>
    <row r="6" spans="1:3" ht="15" customHeight="1">
      <c r="A6" s="107" t="s">
        <v>108</v>
      </c>
      <c r="B6" s="318" t="s">
        <v>161</v>
      </c>
      <c r="C6" s="318" t="s">
        <v>178</v>
      </c>
    </row>
    <row r="7" spans="1:3" ht="15" customHeight="1">
      <c r="A7" s="108"/>
      <c r="B7" s="109" t="s">
        <v>64</v>
      </c>
      <c r="C7" s="109" t="s">
        <v>64</v>
      </c>
    </row>
    <row r="8" spans="1:3" ht="15" customHeight="1">
      <c r="A8" s="139"/>
      <c r="B8" s="111" t="s">
        <v>36</v>
      </c>
      <c r="C8" s="111" t="s">
        <v>36</v>
      </c>
    </row>
    <row r="9" spans="1:3" ht="15" customHeight="1">
      <c r="A9" s="699" t="s">
        <v>475</v>
      </c>
      <c r="B9" s="689"/>
      <c r="C9" s="689"/>
    </row>
    <row r="10" spans="1:3" ht="19.5" customHeight="1">
      <c r="A10" s="705" t="s">
        <v>139</v>
      </c>
      <c r="B10" s="692">
        <v>9509</v>
      </c>
      <c r="C10" s="693">
        <v>10915</v>
      </c>
    </row>
    <row r="11" spans="1:3" ht="19.5" customHeight="1">
      <c r="A11" s="697" t="s">
        <v>138</v>
      </c>
      <c r="B11" s="691">
        <v>0</v>
      </c>
      <c r="C11" s="690">
        <v>3440</v>
      </c>
    </row>
    <row r="12" spans="1:3" ht="19.5" customHeight="1">
      <c r="A12" s="706" t="s">
        <v>214</v>
      </c>
      <c r="B12" s="694"/>
      <c r="C12" s="695"/>
    </row>
    <row r="13" spans="1:3" ht="19.5" customHeight="1">
      <c r="A13" s="698" t="s">
        <v>214</v>
      </c>
      <c r="B13" s="692">
        <v>1602</v>
      </c>
      <c r="C13" s="693">
        <v>1272</v>
      </c>
    </row>
    <row r="14" spans="1:3" ht="19.5" customHeight="1">
      <c r="A14" s="698" t="s">
        <v>218</v>
      </c>
      <c r="B14" s="696">
        <v>0</v>
      </c>
      <c r="C14" s="693">
        <v>0</v>
      </c>
    </row>
    <row r="15" spans="1:3" ht="19.5" customHeight="1">
      <c r="A15" s="698" t="s">
        <v>123</v>
      </c>
      <c r="B15" s="692">
        <v>6470</v>
      </c>
      <c r="C15" s="693">
        <v>4390</v>
      </c>
    </row>
    <row r="16" spans="1:3" ht="19.5" customHeight="1">
      <c r="A16" s="697" t="s">
        <v>220</v>
      </c>
      <c r="B16" s="562">
        <v>70704</v>
      </c>
      <c r="C16" s="690">
        <v>60989</v>
      </c>
    </row>
    <row r="17" spans="1:3" ht="19.5" customHeight="1">
      <c r="A17" s="706" t="s">
        <v>476</v>
      </c>
      <c r="B17" s="441"/>
      <c r="C17" s="695"/>
    </row>
    <row r="18" spans="1:7" ht="19.5" customHeight="1">
      <c r="A18" s="698" t="s">
        <v>183</v>
      </c>
      <c r="B18" s="692">
        <v>10</v>
      </c>
      <c r="C18" s="693">
        <v>1538</v>
      </c>
      <c r="G18" s="10"/>
    </row>
    <row r="19" spans="1:7" ht="19.5" customHeight="1">
      <c r="A19" s="697" t="s">
        <v>216</v>
      </c>
      <c r="B19" s="691">
        <v>6253</v>
      </c>
      <c r="C19" s="690">
        <v>14395</v>
      </c>
      <c r="G19" s="10"/>
    </row>
    <row r="20" spans="1:3" s="173" customFormat="1" ht="19.5" customHeight="1">
      <c r="A20" s="662" t="s">
        <v>215</v>
      </c>
      <c r="B20" s="470">
        <v>0</v>
      </c>
      <c r="C20" s="437">
        <v>1163</v>
      </c>
    </row>
    <row r="21" spans="1:3" s="173" customFormat="1" ht="19.5" customHeight="1">
      <c r="A21" s="662" t="s">
        <v>133</v>
      </c>
      <c r="B21" s="470">
        <v>-2740</v>
      </c>
      <c r="C21" s="437">
        <v>5716</v>
      </c>
    </row>
    <row r="22" spans="1:8" s="173" customFormat="1" ht="19.5" customHeight="1">
      <c r="A22" s="706" t="s">
        <v>477</v>
      </c>
      <c r="B22" s="441"/>
      <c r="C22" s="695"/>
      <c r="H22" s="18"/>
    </row>
    <row r="23" spans="1:3" s="173" customFormat="1" ht="19.5" customHeight="1">
      <c r="A23" s="698" t="s">
        <v>222</v>
      </c>
      <c r="B23" s="696">
        <v>6264</v>
      </c>
      <c r="C23" s="693">
        <v>4286</v>
      </c>
    </row>
    <row r="24" spans="1:3" s="173" customFormat="1" ht="19.5" customHeight="1">
      <c r="A24" s="698" t="s">
        <v>489</v>
      </c>
      <c r="B24" s="696">
        <v>2472</v>
      </c>
      <c r="C24" s="693">
        <v>2166</v>
      </c>
    </row>
    <row r="25" spans="1:3" s="173" customFormat="1" ht="19.5" customHeight="1">
      <c r="A25" s="697" t="s">
        <v>223</v>
      </c>
      <c r="B25" s="562">
        <v>0</v>
      </c>
      <c r="C25" s="690">
        <v>50</v>
      </c>
    </row>
    <row r="26" spans="1:3" s="173" customFormat="1" ht="19.5" customHeight="1">
      <c r="A26" s="662" t="s">
        <v>217</v>
      </c>
      <c r="B26" s="470">
        <v>-165</v>
      </c>
      <c r="C26" s="437">
        <v>4937</v>
      </c>
    </row>
    <row r="27" spans="1:3" s="173" customFormat="1" ht="19.5" customHeight="1">
      <c r="A27" s="662" t="s">
        <v>224</v>
      </c>
      <c r="B27" s="470">
        <v>12678</v>
      </c>
      <c r="C27" s="437">
        <v>5426</v>
      </c>
    </row>
    <row r="28" spans="1:3" s="173" customFormat="1" ht="19.5" customHeight="1">
      <c r="A28" s="706" t="s">
        <v>184</v>
      </c>
      <c r="B28" s="441"/>
      <c r="C28" s="695"/>
    </row>
    <row r="29" spans="1:3" s="173" customFormat="1" ht="19.5" customHeight="1">
      <c r="A29" s="698" t="s">
        <v>184</v>
      </c>
      <c r="B29" s="696">
        <v>3040</v>
      </c>
      <c r="C29" s="693">
        <v>1972</v>
      </c>
    </row>
    <row r="30" spans="1:3" s="173" customFormat="1" ht="19.5" customHeight="1">
      <c r="A30" s="698" t="s">
        <v>219</v>
      </c>
      <c r="B30" s="696">
        <v>686</v>
      </c>
      <c r="C30" s="693">
        <v>366</v>
      </c>
    </row>
    <row r="31" spans="1:3" s="173" customFormat="1" ht="19.5" customHeight="1">
      <c r="A31" s="698" t="s">
        <v>221</v>
      </c>
      <c r="B31" s="692">
        <v>345</v>
      </c>
      <c r="C31" s="693">
        <v>224</v>
      </c>
    </row>
    <row r="32" spans="1:3" s="173" customFormat="1" ht="19.5" customHeight="1">
      <c r="A32" s="698" t="s">
        <v>172</v>
      </c>
      <c r="B32" s="692">
        <v>1147</v>
      </c>
      <c r="C32" s="693">
        <v>654</v>
      </c>
    </row>
    <row r="33" spans="1:3" ht="19.5" customHeight="1">
      <c r="A33" s="697" t="s">
        <v>171</v>
      </c>
      <c r="B33" s="562">
        <v>655</v>
      </c>
      <c r="C33" s="690">
        <v>480</v>
      </c>
    </row>
    <row r="34" spans="1:3" ht="19.5" customHeight="1">
      <c r="A34" s="706" t="s">
        <v>14</v>
      </c>
      <c r="B34" s="441"/>
      <c r="C34" s="695"/>
    </row>
    <row r="35" spans="1:3" ht="19.5" customHeight="1">
      <c r="A35" s="698" t="s">
        <v>185</v>
      </c>
      <c r="B35" s="696">
        <v>21070</v>
      </c>
      <c r="C35" s="693">
        <v>18952</v>
      </c>
    </row>
    <row r="36" spans="1:4" ht="19.5" customHeight="1">
      <c r="A36" s="707" t="s">
        <v>472</v>
      </c>
      <c r="B36" s="692">
        <v>-621</v>
      </c>
      <c r="C36" s="693">
        <v>-36886</v>
      </c>
      <c r="D36" s="137" t="s">
        <v>479</v>
      </c>
    </row>
    <row r="37" spans="1:3" ht="19.5" customHeight="1">
      <c r="A37" s="707" t="s">
        <v>492</v>
      </c>
      <c r="B37" s="692">
        <v>0</v>
      </c>
      <c r="C37" s="693">
        <v>-987</v>
      </c>
    </row>
    <row r="38" spans="1:3" ht="19.5" customHeight="1">
      <c r="A38" s="698" t="s">
        <v>488</v>
      </c>
      <c r="B38" s="692">
        <v>-800</v>
      </c>
      <c r="C38" s="693">
        <v>-240</v>
      </c>
    </row>
    <row r="39" spans="1:3" ht="19.5" customHeight="1">
      <c r="A39" s="705" t="s">
        <v>478</v>
      </c>
      <c r="B39" s="562">
        <v>0</v>
      </c>
      <c r="C39" s="690">
        <v>-3325</v>
      </c>
    </row>
    <row r="40" spans="1:3" ht="19.5" customHeight="1">
      <c r="A40" s="140" t="s">
        <v>72</v>
      </c>
      <c r="B40" s="439">
        <f>SUM(B10:B39)</f>
        <v>138579</v>
      </c>
      <c r="C40" s="439">
        <f>SUM(C10:C39)</f>
        <v>101893</v>
      </c>
    </row>
    <row r="41" spans="1:3" ht="19.5" customHeight="1">
      <c r="A41" s="208"/>
      <c r="B41" s="567"/>
      <c r="C41" s="567"/>
    </row>
    <row r="42" spans="1:3" ht="19.5" customHeight="1">
      <c r="A42" s="700" t="s">
        <v>479</v>
      </c>
      <c r="B42" s="567"/>
      <c r="C42" s="567"/>
    </row>
    <row r="43" spans="1:3" ht="19.5" customHeight="1">
      <c r="A43" s="501" t="s">
        <v>480</v>
      </c>
      <c r="B43" s="567"/>
      <c r="C43" s="567"/>
    </row>
    <row r="44" spans="1:3" ht="19.5" customHeight="1">
      <c r="A44" s="501" t="s">
        <v>481</v>
      </c>
      <c r="B44" s="567"/>
      <c r="C44" s="567"/>
    </row>
    <row r="45" spans="1:3" ht="19.5" customHeight="1">
      <c r="A45" s="501"/>
      <c r="B45" s="567"/>
      <c r="C45" s="567"/>
    </row>
    <row r="46" spans="2:3" ht="15">
      <c r="B46" s="402"/>
      <c r="C46" s="317"/>
    </row>
  </sheetData>
  <sheetProtection/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Y134"/>
  <sheetViews>
    <sheetView showGridLines="0" defaultGridColor="0" zoomScale="80" zoomScaleNormal="80" zoomScalePageLayoutView="0" colorId="22" workbookViewId="0" topLeftCell="A1">
      <selection activeCell="B1" sqref="B1"/>
    </sheetView>
  </sheetViews>
  <sheetFormatPr defaultColWidth="9.77734375" defaultRowHeight="15"/>
  <cols>
    <col min="1" max="1" width="1.77734375" style="10" customWidth="1"/>
    <col min="2" max="2" width="27.77734375" style="10" customWidth="1"/>
    <col min="3" max="3" width="7.77734375" style="10" customWidth="1"/>
    <col min="4" max="4" width="8.5546875" style="10" customWidth="1"/>
    <col min="5" max="5" width="7.21484375" style="10" customWidth="1"/>
    <col min="6" max="9" width="7.77734375" style="10" customWidth="1"/>
    <col min="10" max="10" width="8.21484375" style="10" customWidth="1"/>
    <col min="11" max="11" width="7.77734375" style="10" customWidth="1"/>
    <col min="12" max="12" width="8.6640625" style="10" customWidth="1"/>
    <col min="13" max="13" width="8.21484375" style="10" customWidth="1"/>
    <col min="14" max="19" width="7.77734375" style="10" customWidth="1"/>
    <col min="20" max="16384" width="9.77734375" style="10" customWidth="1"/>
  </cols>
  <sheetData>
    <row r="1" spans="1:25" ht="2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4"/>
      <c r="U1" s="14"/>
      <c r="V1" s="14"/>
      <c r="W1" s="14"/>
      <c r="X1" s="14"/>
      <c r="Y1" s="14"/>
    </row>
    <row r="2" spans="1:19" ht="30" customHeight="1">
      <c r="A2" s="15"/>
      <c r="B2" s="731" t="s">
        <v>227</v>
      </c>
      <c r="C2" s="734"/>
      <c r="D2" s="734"/>
      <c r="E2" s="734"/>
      <c r="F2" s="734"/>
      <c r="G2" s="734"/>
      <c r="H2" s="73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2.5" customHeight="1" thickBot="1">
      <c r="A3" s="18"/>
      <c r="B3" s="19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.75" thickBot="1">
      <c r="A4" s="18"/>
      <c r="B4" s="152" t="s">
        <v>194</v>
      </c>
      <c r="C4" s="153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0.5" customHeight="1">
      <c r="A5" s="22"/>
      <c r="B5" s="23"/>
      <c r="C5" s="24"/>
      <c r="D5" s="25"/>
      <c r="E5" s="26"/>
      <c r="F5" s="27"/>
      <c r="G5" s="27"/>
      <c r="H5" s="28"/>
      <c r="I5" s="28"/>
      <c r="J5" s="29"/>
      <c r="K5" s="28"/>
      <c r="L5" s="29"/>
      <c r="M5" s="28"/>
      <c r="N5" s="28"/>
      <c r="O5" s="28"/>
      <c r="P5" s="30"/>
      <c r="Q5" s="25"/>
      <c r="R5" s="141"/>
      <c r="S5" s="31"/>
    </row>
    <row r="6" spans="1:19" ht="10.5" customHeight="1">
      <c r="A6" s="18"/>
      <c r="B6" s="32" t="s">
        <v>140</v>
      </c>
      <c r="C6" s="33" t="s">
        <v>1</v>
      </c>
      <c r="D6" s="33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36" t="s">
        <v>8</v>
      </c>
      <c r="P6" s="39" t="s">
        <v>9</v>
      </c>
      <c r="Q6" s="40" t="s">
        <v>10</v>
      </c>
      <c r="R6" s="142" t="s">
        <v>11</v>
      </c>
      <c r="S6" s="41"/>
    </row>
    <row r="7" spans="1:19" ht="12" customHeight="1">
      <c r="A7" s="18"/>
      <c r="B7" s="32" t="s">
        <v>120</v>
      </c>
      <c r="C7" s="43" t="s">
        <v>132</v>
      </c>
      <c r="D7" s="39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6" t="s">
        <v>14</v>
      </c>
      <c r="N7" s="36" t="s">
        <v>19</v>
      </c>
      <c r="O7" s="36" t="s">
        <v>20</v>
      </c>
      <c r="P7" s="39" t="s">
        <v>21</v>
      </c>
      <c r="Q7" s="40" t="s">
        <v>22</v>
      </c>
      <c r="R7" s="142" t="s">
        <v>23</v>
      </c>
      <c r="S7" s="41"/>
    </row>
    <row r="8" spans="1:19" ht="12" customHeight="1">
      <c r="A8" s="18"/>
      <c r="B8" s="45"/>
      <c r="C8" s="43" t="s">
        <v>24</v>
      </c>
      <c r="D8" s="39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36"/>
      <c r="N8" s="36"/>
      <c r="O8" s="36"/>
      <c r="P8" s="39"/>
      <c r="Q8" s="40" t="s">
        <v>27</v>
      </c>
      <c r="R8" s="142" t="s">
        <v>28</v>
      </c>
      <c r="S8" s="41"/>
    </row>
    <row r="9" spans="1:19" ht="11.25" customHeight="1">
      <c r="A9" s="18"/>
      <c r="B9" s="45"/>
      <c r="C9" s="43" t="s">
        <v>14</v>
      </c>
      <c r="D9" s="39"/>
      <c r="E9" s="36" t="s">
        <v>29</v>
      </c>
      <c r="F9" s="36" t="s">
        <v>30</v>
      </c>
      <c r="G9" s="47"/>
      <c r="H9" s="47"/>
      <c r="I9" s="47"/>
      <c r="J9" s="36" t="s">
        <v>31</v>
      </c>
      <c r="K9" s="48"/>
      <c r="L9" s="36"/>
      <c r="M9" s="36"/>
      <c r="N9" s="36"/>
      <c r="O9" s="36"/>
      <c r="P9" s="39"/>
      <c r="Q9" s="40" t="s">
        <v>32</v>
      </c>
      <c r="R9" s="142" t="s">
        <v>33</v>
      </c>
      <c r="S9" s="41"/>
    </row>
    <row r="10" spans="1:19" ht="10.5" customHeight="1">
      <c r="A10" s="18"/>
      <c r="B10" s="49"/>
      <c r="C10" s="50" t="s">
        <v>34</v>
      </c>
      <c r="D10" s="51"/>
      <c r="E10" s="52" t="s">
        <v>34</v>
      </c>
      <c r="F10" s="52"/>
      <c r="G10" s="52"/>
      <c r="H10" s="52"/>
      <c r="I10" s="52"/>
      <c r="J10" s="53" t="s">
        <v>35</v>
      </c>
      <c r="K10" s="54"/>
      <c r="L10" s="53"/>
      <c r="M10" s="53"/>
      <c r="N10" s="53"/>
      <c r="O10" s="53"/>
      <c r="P10" s="51"/>
      <c r="Q10" s="33"/>
      <c r="R10" s="143"/>
      <c r="S10" s="41"/>
    </row>
    <row r="11" spans="1:19" ht="10.5" customHeight="1">
      <c r="A11" s="18"/>
      <c r="B11" s="154"/>
      <c r="C11" s="39" t="s">
        <v>36</v>
      </c>
      <c r="D11" s="39" t="s">
        <v>36</v>
      </c>
      <c r="E11" s="39" t="s">
        <v>36</v>
      </c>
      <c r="F11" s="39" t="s">
        <v>36</v>
      </c>
      <c r="G11" s="39" t="s">
        <v>36</v>
      </c>
      <c r="H11" s="39" t="s">
        <v>36</v>
      </c>
      <c r="I11" s="39" t="s">
        <v>36</v>
      </c>
      <c r="J11" s="39" t="s">
        <v>36</v>
      </c>
      <c r="K11" s="39" t="s">
        <v>36</v>
      </c>
      <c r="L11" s="39" t="s">
        <v>36</v>
      </c>
      <c r="M11" s="39" t="s">
        <v>36</v>
      </c>
      <c r="N11" s="39" t="s">
        <v>36</v>
      </c>
      <c r="O11" s="39" t="s">
        <v>36</v>
      </c>
      <c r="P11" s="39" t="s">
        <v>36</v>
      </c>
      <c r="Q11" s="40" t="s">
        <v>36</v>
      </c>
      <c r="R11" s="142" t="s">
        <v>36</v>
      </c>
      <c r="S11" s="57"/>
    </row>
    <row r="12" spans="1:19" ht="15" customHeight="1">
      <c r="A12" s="18"/>
      <c r="B12" s="154" t="s">
        <v>108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142"/>
      <c r="S12" s="57"/>
    </row>
    <row r="13" spans="1:19" ht="15" customHeight="1">
      <c r="A13" s="18"/>
      <c r="B13" s="701" t="s">
        <v>475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142"/>
      <c r="S13" s="354"/>
    </row>
    <row r="14" spans="1:19" ht="21.75" customHeight="1">
      <c r="A14" s="18"/>
      <c r="B14" s="144" t="s">
        <v>139</v>
      </c>
      <c r="C14" s="411">
        <v>5244</v>
      </c>
      <c r="D14" s="411">
        <v>0</v>
      </c>
      <c r="E14" s="429">
        <f>+C14+D14</f>
        <v>5244</v>
      </c>
      <c r="F14" s="411">
        <v>772</v>
      </c>
      <c r="G14" s="411">
        <v>-242</v>
      </c>
      <c r="H14" s="411">
        <v>19</v>
      </c>
      <c r="I14" s="411">
        <v>6797</v>
      </c>
      <c r="J14" s="411">
        <v>0</v>
      </c>
      <c r="K14" s="411">
        <v>0</v>
      </c>
      <c r="L14" s="411">
        <v>-600</v>
      </c>
      <c r="M14" s="411">
        <v>419</v>
      </c>
      <c r="N14" s="411">
        <v>0</v>
      </c>
      <c r="O14" s="411">
        <v>5</v>
      </c>
      <c r="P14" s="433">
        <f>SUM(E14:O14)</f>
        <v>12414</v>
      </c>
      <c r="Q14" s="411">
        <v>982</v>
      </c>
      <c r="R14" s="428">
        <f>+P14-Q14</f>
        <v>11432</v>
      </c>
      <c r="S14" s="727"/>
    </row>
    <row r="15" spans="1:19" ht="21.75" customHeight="1">
      <c r="A15" s="18"/>
      <c r="B15" s="64" t="s">
        <v>138</v>
      </c>
      <c r="C15" s="411">
        <v>2971</v>
      </c>
      <c r="D15" s="411">
        <v>0</v>
      </c>
      <c r="E15" s="429">
        <f aca="true" t="shared" si="0" ref="E15:E43">+C15+D15</f>
        <v>2971</v>
      </c>
      <c r="F15" s="411">
        <v>19</v>
      </c>
      <c r="G15" s="411">
        <v>1</v>
      </c>
      <c r="H15" s="411">
        <v>40</v>
      </c>
      <c r="I15" s="411">
        <v>451</v>
      </c>
      <c r="J15" s="411">
        <v>0</v>
      </c>
      <c r="K15" s="411">
        <v>0</v>
      </c>
      <c r="L15" s="411">
        <v>0</v>
      </c>
      <c r="M15" s="411">
        <v>0</v>
      </c>
      <c r="N15" s="411">
        <v>1</v>
      </c>
      <c r="O15" s="411">
        <v>0</v>
      </c>
      <c r="P15" s="433">
        <f>SUM(E15:O15)</f>
        <v>3483</v>
      </c>
      <c r="Q15" s="411">
        <v>0</v>
      </c>
      <c r="R15" s="428">
        <f>+P15-Q15</f>
        <v>3483</v>
      </c>
      <c r="S15" s="727"/>
    </row>
    <row r="16" spans="1:19" ht="21.75" customHeight="1">
      <c r="A16" s="18"/>
      <c r="B16" s="702" t="s">
        <v>214</v>
      </c>
      <c r="C16" s="411"/>
      <c r="D16" s="411"/>
      <c r="E16" s="429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33"/>
      <c r="Q16" s="411"/>
      <c r="R16" s="428"/>
      <c r="S16" s="727"/>
    </row>
    <row r="17" spans="1:19" ht="21.75" customHeight="1">
      <c r="A17" s="63"/>
      <c r="B17" s="64" t="s">
        <v>214</v>
      </c>
      <c r="C17" s="411">
        <v>1385</v>
      </c>
      <c r="D17" s="411">
        <v>0</v>
      </c>
      <c r="E17" s="429">
        <f t="shared" si="0"/>
        <v>1385</v>
      </c>
      <c r="F17" s="411">
        <v>12</v>
      </c>
      <c r="G17" s="411">
        <v>293</v>
      </c>
      <c r="H17" s="411">
        <v>15</v>
      </c>
      <c r="I17" s="411">
        <v>148</v>
      </c>
      <c r="J17" s="411">
        <v>0</v>
      </c>
      <c r="K17" s="411">
        <v>0</v>
      </c>
      <c r="L17" s="411">
        <v>0</v>
      </c>
      <c r="M17" s="411">
        <v>0</v>
      </c>
      <c r="N17" s="411">
        <v>3</v>
      </c>
      <c r="O17" s="411">
        <v>1</v>
      </c>
      <c r="P17" s="433">
        <f>SUM(E17:O17)</f>
        <v>1857</v>
      </c>
      <c r="Q17" s="411">
        <v>585</v>
      </c>
      <c r="R17" s="428">
        <f>+P17-Q17</f>
        <v>1272</v>
      </c>
      <c r="S17" s="727"/>
    </row>
    <row r="18" spans="1:19" ht="21.75" customHeight="1">
      <c r="A18" s="63"/>
      <c r="B18" s="64" t="s">
        <v>218</v>
      </c>
      <c r="C18" s="411">
        <v>14000</v>
      </c>
      <c r="D18" s="411">
        <v>0</v>
      </c>
      <c r="E18" s="429">
        <f t="shared" si="0"/>
        <v>14000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411">
        <v>0</v>
      </c>
      <c r="O18" s="411">
        <v>0</v>
      </c>
      <c r="P18" s="433">
        <f>SUM(E18:O18)</f>
        <v>14000</v>
      </c>
      <c r="Q18" s="411">
        <v>0</v>
      </c>
      <c r="R18" s="428">
        <f>+P18-Q18</f>
        <v>14000</v>
      </c>
      <c r="S18" s="727"/>
    </row>
    <row r="19" spans="1:19" ht="21.75" customHeight="1">
      <c r="A19" s="63"/>
      <c r="B19" s="64" t="s">
        <v>123</v>
      </c>
      <c r="C19" s="411">
        <v>-2</v>
      </c>
      <c r="D19" s="411">
        <v>0</v>
      </c>
      <c r="E19" s="429">
        <f t="shared" si="0"/>
        <v>-2</v>
      </c>
      <c r="F19" s="411">
        <v>2</v>
      </c>
      <c r="G19" s="411">
        <v>-93</v>
      </c>
      <c r="H19" s="411">
        <v>0</v>
      </c>
      <c r="I19" s="411">
        <v>37047</v>
      </c>
      <c r="J19" s="411">
        <v>0</v>
      </c>
      <c r="K19" s="411">
        <v>0</v>
      </c>
      <c r="L19" s="411">
        <v>0</v>
      </c>
      <c r="M19" s="411">
        <v>0</v>
      </c>
      <c r="N19" s="411">
        <v>17</v>
      </c>
      <c r="O19" s="411">
        <v>347</v>
      </c>
      <c r="P19" s="433">
        <f>SUM(E19:O19)</f>
        <v>37318</v>
      </c>
      <c r="Q19" s="411">
        <v>32141</v>
      </c>
      <c r="R19" s="428">
        <f>+P19-Q19</f>
        <v>5177</v>
      </c>
      <c r="S19" s="727"/>
    </row>
    <row r="20" spans="1:19" ht="21.75" customHeight="1">
      <c r="A20" s="63"/>
      <c r="B20" s="64" t="s">
        <v>220</v>
      </c>
      <c r="C20" s="411">
        <v>0</v>
      </c>
      <c r="D20" s="411">
        <v>0</v>
      </c>
      <c r="E20" s="429">
        <f t="shared" si="0"/>
        <v>0</v>
      </c>
      <c r="F20" s="411">
        <v>17</v>
      </c>
      <c r="G20" s="411">
        <v>0</v>
      </c>
      <c r="H20" s="411">
        <v>0</v>
      </c>
      <c r="I20" s="411">
        <v>69856</v>
      </c>
      <c r="J20" s="411">
        <v>0</v>
      </c>
      <c r="K20" s="411">
        <v>1</v>
      </c>
      <c r="L20" s="411">
        <v>0</v>
      </c>
      <c r="M20" s="411">
        <v>0</v>
      </c>
      <c r="N20" s="411">
        <v>14</v>
      </c>
      <c r="O20" s="411">
        <v>1</v>
      </c>
      <c r="P20" s="433">
        <f>SUM(E20:O20)</f>
        <v>69889</v>
      </c>
      <c r="Q20" s="411">
        <v>8900</v>
      </c>
      <c r="R20" s="428">
        <f>+P20-Q20</f>
        <v>60989</v>
      </c>
      <c r="S20" s="727"/>
    </row>
    <row r="21" spans="1:19" ht="21.75" customHeight="1">
      <c r="A21" s="63"/>
      <c r="B21" s="702" t="s">
        <v>476</v>
      </c>
      <c r="C21" s="411"/>
      <c r="D21" s="411"/>
      <c r="E21" s="429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33"/>
      <c r="Q21" s="411"/>
      <c r="R21" s="428"/>
      <c r="S21" s="727"/>
    </row>
    <row r="22" spans="1:19" ht="21.75" customHeight="1">
      <c r="A22" s="63"/>
      <c r="B22" s="64" t="s">
        <v>183</v>
      </c>
      <c r="C22" s="411">
        <v>1082</v>
      </c>
      <c r="D22" s="411">
        <v>0</v>
      </c>
      <c r="E22" s="429">
        <f t="shared" si="0"/>
        <v>1082</v>
      </c>
      <c r="F22" s="411">
        <v>61</v>
      </c>
      <c r="G22" s="411">
        <v>14</v>
      </c>
      <c r="H22" s="411">
        <v>14</v>
      </c>
      <c r="I22" s="411">
        <v>208</v>
      </c>
      <c r="J22" s="411">
        <v>222</v>
      </c>
      <c r="K22" s="411">
        <v>0</v>
      </c>
      <c r="L22" s="411">
        <v>0</v>
      </c>
      <c r="M22" s="411">
        <v>0</v>
      </c>
      <c r="N22" s="411">
        <v>0</v>
      </c>
      <c r="O22" s="411">
        <v>0</v>
      </c>
      <c r="P22" s="433">
        <f>SUM(E22:O22)</f>
        <v>1601</v>
      </c>
      <c r="Q22" s="411">
        <v>0</v>
      </c>
      <c r="R22" s="428">
        <f>+P22-Q22</f>
        <v>1601</v>
      </c>
      <c r="S22" s="727"/>
    </row>
    <row r="23" spans="1:19" ht="21.75" customHeight="1">
      <c r="A23" s="63"/>
      <c r="B23" s="64" t="s">
        <v>216</v>
      </c>
      <c r="C23" s="411">
        <v>15465</v>
      </c>
      <c r="D23" s="411">
        <v>2229</v>
      </c>
      <c r="E23" s="429">
        <f t="shared" si="0"/>
        <v>17694</v>
      </c>
      <c r="F23" s="411">
        <v>316</v>
      </c>
      <c r="G23" s="411">
        <v>144</v>
      </c>
      <c r="H23" s="411">
        <v>68</v>
      </c>
      <c r="I23" s="411">
        <v>3499</v>
      </c>
      <c r="J23" s="411">
        <v>0</v>
      </c>
      <c r="K23" s="411">
        <v>0</v>
      </c>
      <c r="L23" s="411">
        <v>0</v>
      </c>
      <c r="M23" s="411">
        <v>0</v>
      </c>
      <c r="N23" s="411">
        <v>500</v>
      </c>
      <c r="O23" s="411">
        <v>21</v>
      </c>
      <c r="P23" s="433">
        <f>SUM(E23:O23)</f>
        <v>22242</v>
      </c>
      <c r="Q23" s="411">
        <v>465</v>
      </c>
      <c r="R23" s="428">
        <f>+P23-Q23</f>
        <v>21777</v>
      </c>
      <c r="S23" s="727"/>
    </row>
    <row r="24" spans="1:19" ht="21.75" customHeight="1">
      <c r="A24" s="63"/>
      <c r="B24" s="702" t="s">
        <v>215</v>
      </c>
      <c r="C24" s="411">
        <v>1993</v>
      </c>
      <c r="D24" s="411">
        <v>0</v>
      </c>
      <c r="E24" s="429">
        <f t="shared" si="0"/>
        <v>1993</v>
      </c>
      <c r="F24" s="411">
        <v>72</v>
      </c>
      <c r="G24" s="411">
        <v>0</v>
      </c>
      <c r="H24" s="411">
        <v>18</v>
      </c>
      <c r="I24" s="411">
        <v>300</v>
      </c>
      <c r="J24" s="411">
        <v>0</v>
      </c>
      <c r="K24" s="411">
        <v>0</v>
      </c>
      <c r="L24" s="411">
        <v>0</v>
      </c>
      <c r="M24" s="411">
        <v>0</v>
      </c>
      <c r="N24" s="411">
        <v>1</v>
      </c>
      <c r="O24" s="411">
        <v>0</v>
      </c>
      <c r="P24" s="433">
        <f>SUM(E24:O24)</f>
        <v>2384</v>
      </c>
      <c r="Q24" s="411">
        <v>0</v>
      </c>
      <c r="R24" s="428">
        <f>+P24-Q24</f>
        <v>2384</v>
      </c>
      <c r="S24" s="727"/>
    </row>
    <row r="25" spans="1:19" ht="21.75" customHeight="1">
      <c r="A25" s="63"/>
      <c r="B25" s="702" t="s">
        <v>133</v>
      </c>
      <c r="C25" s="411">
        <v>6184</v>
      </c>
      <c r="D25" s="411">
        <v>0</v>
      </c>
      <c r="E25" s="429">
        <f t="shared" si="0"/>
        <v>6184</v>
      </c>
      <c r="F25" s="411">
        <v>123</v>
      </c>
      <c r="G25" s="411">
        <v>11051</v>
      </c>
      <c r="H25" s="411">
        <v>75</v>
      </c>
      <c r="I25" s="411">
        <v>4336</v>
      </c>
      <c r="J25" s="411">
        <v>0</v>
      </c>
      <c r="K25" s="411">
        <v>82</v>
      </c>
      <c r="L25" s="411">
        <v>0</v>
      </c>
      <c r="M25" s="411">
        <v>0</v>
      </c>
      <c r="N25" s="411">
        <v>2523</v>
      </c>
      <c r="O25" s="411">
        <v>4659</v>
      </c>
      <c r="P25" s="433">
        <f>SUM(E25:O25)</f>
        <v>29033</v>
      </c>
      <c r="Q25" s="411">
        <v>-3654</v>
      </c>
      <c r="R25" s="428">
        <f>+P25-Q25</f>
        <v>32687</v>
      </c>
      <c r="S25" s="727"/>
    </row>
    <row r="26" spans="1:19" ht="21.75" customHeight="1">
      <c r="A26" s="63"/>
      <c r="B26" s="702" t="s">
        <v>482</v>
      </c>
      <c r="C26" s="411"/>
      <c r="D26" s="411"/>
      <c r="E26" s="429">
        <f t="shared" si="0"/>
        <v>0</v>
      </c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33"/>
      <c r="Q26" s="411"/>
      <c r="R26" s="428"/>
      <c r="S26" s="727"/>
    </row>
    <row r="27" spans="1:19" ht="21.75" customHeight="1">
      <c r="A27" s="63"/>
      <c r="B27" s="64" t="s">
        <v>222</v>
      </c>
      <c r="C27" s="411">
        <v>11131</v>
      </c>
      <c r="D27" s="411">
        <v>0</v>
      </c>
      <c r="E27" s="429">
        <f t="shared" si="0"/>
        <v>11131</v>
      </c>
      <c r="F27" s="411">
        <v>167</v>
      </c>
      <c r="G27" s="411">
        <v>53</v>
      </c>
      <c r="H27" s="411">
        <v>122</v>
      </c>
      <c r="I27" s="411">
        <v>5605</v>
      </c>
      <c r="J27" s="411">
        <v>0</v>
      </c>
      <c r="K27" s="411">
        <v>0</v>
      </c>
      <c r="L27" s="411">
        <v>0</v>
      </c>
      <c r="M27" s="411">
        <v>0</v>
      </c>
      <c r="N27" s="411">
        <v>13</v>
      </c>
      <c r="O27" s="411">
        <v>108</v>
      </c>
      <c r="P27" s="433">
        <f>SUM(E27:O27)</f>
        <v>17199</v>
      </c>
      <c r="Q27" s="411">
        <v>11541</v>
      </c>
      <c r="R27" s="428">
        <f>+P27-Q27</f>
        <v>5658</v>
      </c>
      <c r="S27" s="727"/>
    </row>
    <row r="28" spans="1:19" ht="21.75" customHeight="1">
      <c r="A28" s="63"/>
      <c r="B28" s="64" t="s">
        <v>489</v>
      </c>
      <c r="C28" s="411">
        <v>783</v>
      </c>
      <c r="D28" s="411">
        <v>0</v>
      </c>
      <c r="E28" s="429">
        <f t="shared" si="0"/>
        <v>783</v>
      </c>
      <c r="F28" s="411">
        <v>5</v>
      </c>
      <c r="G28" s="411">
        <v>62</v>
      </c>
      <c r="H28" s="411">
        <v>54</v>
      </c>
      <c r="I28" s="411">
        <v>1270</v>
      </c>
      <c r="J28" s="411">
        <v>0</v>
      </c>
      <c r="K28" s="411">
        <v>0</v>
      </c>
      <c r="L28" s="411">
        <v>0</v>
      </c>
      <c r="M28" s="411">
        <v>0</v>
      </c>
      <c r="N28" s="411">
        <v>5</v>
      </c>
      <c r="O28" s="411">
        <v>0</v>
      </c>
      <c r="P28" s="433">
        <f>SUM(E28:O28)</f>
        <v>2179</v>
      </c>
      <c r="Q28" s="411">
        <v>0</v>
      </c>
      <c r="R28" s="428">
        <f>+P28-Q28</f>
        <v>2179</v>
      </c>
      <c r="S28" s="727"/>
    </row>
    <row r="29" spans="1:19" ht="21.75" customHeight="1">
      <c r="A29" s="63"/>
      <c r="B29" s="64" t="s">
        <v>223</v>
      </c>
      <c r="C29" s="411">
        <v>0</v>
      </c>
      <c r="D29" s="411">
        <v>0</v>
      </c>
      <c r="E29" s="429">
        <f t="shared" si="0"/>
        <v>0</v>
      </c>
      <c r="F29" s="411">
        <v>0</v>
      </c>
      <c r="G29" s="411">
        <v>50</v>
      </c>
      <c r="H29" s="411">
        <v>0</v>
      </c>
      <c r="I29" s="411">
        <v>0</v>
      </c>
      <c r="J29" s="411">
        <v>0</v>
      </c>
      <c r="K29" s="411">
        <v>0</v>
      </c>
      <c r="L29" s="411">
        <v>0</v>
      </c>
      <c r="M29" s="411">
        <v>0</v>
      </c>
      <c r="N29" s="411">
        <v>0</v>
      </c>
      <c r="O29" s="411">
        <v>0</v>
      </c>
      <c r="P29" s="433">
        <f>SUM(E29:O29)</f>
        <v>50</v>
      </c>
      <c r="Q29" s="411">
        <v>0</v>
      </c>
      <c r="R29" s="428">
        <f>+P29-Q29</f>
        <v>50</v>
      </c>
      <c r="S29" s="727"/>
    </row>
    <row r="30" spans="1:19" ht="21.75" customHeight="1">
      <c r="A30" s="63"/>
      <c r="B30" s="702" t="s">
        <v>217</v>
      </c>
      <c r="C30" s="411">
        <v>6024</v>
      </c>
      <c r="D30" s="411">
        <v>0</v>
      </c>
      <c r="E30" s="429">
        <f t="shared" si="0"/>
        <v>6024</v>
      </c>
      <c r="F30" s="411">
        <v>20</v>
      </c>
      <c r="G30" s="411">
        <v>51</v>
      </c>
      <c r="H30" s="411">
        <v>95</v>
      </c>
      <c r="I30" s="411">
        <v>2427</v>
      </c>
      <c r="J30" s="411">
        <v>0</v>
      </c>
      <c r="K30" s="411">
        <v>0</v>
      </c>
      <c r="L30" s="411">
        <v>0</v>
      </c>
      <c r="M30" s="411">
        <v>0</v>
      </c>
      <c r="N30" s="411">
        <v>910</v>
      </c>
      <c r="O30" s="411">
        <v>0</v>
      </c>
      <c r="P30" s="433">
        <f>SUM(E30:O30)</f>
        <v>9527</v>
      </c>
      <c r="Q30" s="411">
        <v>2482</v>
      </c>
      <c r="R30" s="428">
        <f>+P30-Q30</f>
        <v>7045</v>
      </c>
      <c r="S30" s="727"/>
    </row>
    <row r="31" spans="1:19" ht="21.75" customHeight="1">
      <c r="A31" s="63"/>
      <c r="B31" s="702" t="s">
        <v>225</v>
      </c>
      <c r="C31" s="411">
        <v>11908</v>
      </c>
      <c r="D31" s="411">
        <v>0</v>
      </c>
      <c r="E31" s="429">
        <f t="shared" si="0"/>
        <v>11908</v>
      </c>
      <c r="F31" s="411">
        <v>86</v>
      </c>
      <c r="G31" s="411">
        <v>0</v>
      </c>
      <c r="H31" s="411">
        <v>34</v>
      </c>
      <c r="I31" s="411">
        <v>14176</v>
      </c>
      <c r="J31" s="411">
        <v>0</v>
      </c>
      <c r="K31" s="411">
        <v>4958</v>
      </c>
      <c r="L31" s="411">
        <v>330746</v>
      </c>
      <c r="M31" s="411">
        <v>202633</v>
      </c>
      <c r="N31" s="411">
        <v>1044</v>
      </c>
      <c r="O31" s="411">
        <v>15</v>
      </c>
      <c r="P31" s="433">
        <f>SUM(E31:O31)</f>
        <v>565600</v>
      </c>
      <c r="Q31" s="411">
        <v>4711</v>
      </c>
      <c r="R31" s="428">
        <f>+P31-Q31</f>
        <v>560889</v>
      </c>
      <c r="S31" s="727"/>
    </row>
    <row r="32" spans="1:19" ht="21.75" customHeight="1">
      <c r="A32" s="63"/>
      <c r="B32" s="702" t="s">
        <v>184</v>
      </c>
      <c r="C32" s="411"/>
      <c r="D32" s="411"/>
      <c r="E32" s="429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33"/>
      <c r="Q32" s="411"/>
      <c r="R32" s="428"/>
      <c r="S32" s="727"/>
    </row>
    <row r="33" spans="1:19" ht="21.75" customHeight="1">
      <c r="A33" s="63"/>
      <c r="B33" s="64" t="s">
        <v>184</v>
      </c>
      <c r="C33" s="411">
        <v>3259</v>
      </c>
      <c r="D33" s="411">
        <v>0</v>
      </c>
      <c r="E33" s="429">
        <f t="shared" si="0"/>
        <v>3259</v>
      </c>
      <c r="F33" s="411">
        <v>37</v>
      </c>
      <c r="G33" s="411">
        <v>69</v>
      </c>
      <c r="H33" s="411">
        <v>30</v>
      </c>
      <c r="I33" s="411">
        <v>3306</v>
      </c>
      <c r="J33" s="411">
        <v>2394</v>
      </c>
      <c r="K33" s="411">
        <v>73</v>
      </c>
      <c r="L33" s="411">
        <v>0</v>
      </c>
      <c r="M33" s="411">
        <v>0</v>
      </c>
      <c r="N33" s="411">
        <v>118</v>
      </c>
      <c r="O33" s="411">
        <v>4</v>
      </c>
      <c r="P33" s="433">
        <f>SUM(E33:O33)</f>
        <v>9290</v>
      </c>
      <c r="Q33" s="411">
        <v>2758</v>
      </c>
      <c r="R33" s="428">
        <f>+P33-Q33</f>
        <v>6532</v>
      </c>
      <c r="S33" s="727"/>
    </row>
    <row r="34" spans="1:19" ht="21.75" customHeight="1">
      <c r="A34" s="63"/>
      <c r="B34" s="64" t="s">
        <v>219</v>
      </c>
      <c r="C34" s="411">
        <v>262</v>
      </c>
      <c r="D34" s="411">
        <v>0</v>
      </c>
      <c r="E34" s="429">
        <f t="shared" si="0"/>
        <v>262</v>
      </c>
      <c r="F34" s="411">
        <v>2</v>
      </c>
      <c r="G34" s="411">
        <v>0</v>
      </c>
      <c r="H34" s="411">
        <v>3</v>
      </c>
      <c r="I34" s="411">
        <v>99</v>
      </c>
      <c r="J34" s="411">
        <v>0</v>
      </c>
      <c r="K34" s="411">
        <v>0</v>
      </c>
      <c r="L34" s="411">
        <v>0</v>
      </c>
      <c r="M34" s="411">
        <v>0</v>
      </c>
      <c r="N34" s="411">
        <v>0</v>
      </c>
      <c r="O34" s="411">
        <v>0</v>
      </c>
      <c r="P34" s="433">
        <f>SUM(E34:O34)</f>
        <v>366</v>
      </c>
      <c r="Q34" s="411">
        <v>0</v>
      </c>
      <c r="R34" s="428">
        <f>+P34-Q34</f>
        <v>366</v>
      </c>
      <c r="S34" s="727"/>
    </row>
    <row r="35" spans="1:19" ht="21.75" customHeight="1">
      <c r="A35" s="63"/>
      <c r="B35" s="64" t="s">
        <v>221</v>
      </c>
      <c r="C35" s="411">
        <v>187</v>
      </c>
      <c r="D35" s="411">
        <v>0</v>
      </c>
      <c r="E35" s="429">
        <f t="shared" si="0"/>
        <v>187</v>
      </c>
      <c r="F35" s="411">
        <v>25</v>
      </c>
      <c r="G35" s="411">
        <v>0</v>
      </c>
      <c r="H35" s="411">
        <v>0</v>
      </c>
      <c r="I35" s="411">
        <v>13</v>
      </c>
      <c r="J35" s="411">
        <v>0</v>
      </c>
      <c r="K35" s="411">
        <v>0</v>
      </c>
      <c r="L35" s="411">
        <v>0</v>
      </c>
      <c r="M35" s="411">
        <v>0</v>
      </c>
      <c r="N35" s="411">
        <v>-1</v>
      </c>
      <c r="O35" s="411">
        <v>0</v>
      </c>
      <c r="P35" s="433">
        <f>SUM(E35:O35)</f>
        <v>224</v>
      </c>
      <c r="Q35" s="411">
        <v>0</v>
      </c>
      <c r="R35" s="428">
        <f>+P35-Q35</f>
        <v>224</v>
      </c>
      <c r="S35" s="727"/>
    </row>
    <row r="36" spans="1:19" ht="21.75" customHeight="1">
      <c r="A36" s="63"/>
      <c r="B36" s="64" t="s">
        <v>172</v>
      </c>
      <c r="C36" s="411">
        <v>0</v>
      </c>
      <c r="D36" s="411">
        <v>0</v>
      </c>
      <c r="E36" s="429">
        <f t="shared" si="0"/>
        <v>0</v>
      </c>
      <c r="F36" s="411">
        <v>0</v>
      </c>
      <c r="G36" s="411">
        <v>0</v>
      </c>
      <c r="H36" s="411">
        <v>0</v>
      </c>
      <c r="I36" s="411">
        <v>8</v>
      </c>
      <c r="J36" s="411">
        <v>278</v>
      </c>
      <c r="K36" s="411">
        <v>0</v>
      </c>
      <c r="L36" s="411">
        <v>0</v>
      </c>
      <c r="M36" s="411">
        <v>0</v>
      </c>
      <c r="N36" s="411">
        <v>0</v>
      </c>
      <c r="O36" s="411">
        <v>368</v>
      </c>
      <c r="P36" s="433">
        <f>SUM(E36:O36)</f>
        <v>654</v>
      </c>
      <c r="Q36" s="411">
        <v>0</v>
      </c>
      <c r="R36" s="428">
        <f>+P36-Q36</f>
        <v>654</v>
      </c>
      <c r="S36" s="727"/>
    </row>
    <row r="37" spans="1:19" ht="21.75" customHeight="1">
      <c r="A37" s="63"/>
      <c r="B37" s="64" t="s">
        <v>171</v>
      </c>
      <c r="C37" s="411">
        <v>709</v>
      </c>
      <c r="D37" s="411">
        <v>0</v>
      </c>
      <c r="E37" s="429">
        <f t="shared" si="0"/>
        <v>709</v>
      </c>
      <c r="F37" s="411">
        <v>19</v>
      </c>
      <c r="G37" s="411">
        <v>0</v>
      </c>
      <c r="H37" s="411">
        <v>12</v>
      </c>
      <c r="I37" s="411">
        <v>342</v>
      </c>
      <c r="J37" s="411">
        <v>0</v>
      </c>
      <c r="K37" s="411">
        <v>0</v>
      </c>
      <c r="L37" s="411">
        <v>0</v>
      </c>
      <c r="M37" s="411">
        <v>0</v>
      </c>
      <c r="N37" s="411">
        <v>24</v>
      </c>
      <c r="O37" s="411">
        <v>0</v>
      </c>
      <c r="P37" s="433">
        <f>SUM(E37:O37)</f>
        <v>1106</v>
      </c>
      <c r="Q37" s="411">
        <v>0</v>
      </c>
      <c r="R37" s="428">
        <f>+P37-Q37</f>
        <v>1106</v>
      </c>
      <c r="S37" s="727"/>
    </row>
    <row r="38" spans="1:19" ht="21.75" customHeight="1">
      <c r="A38" s="63"/>
      <c r="B38" s="702" t="s">
        <v>14</v>
      </c>
      <c r="C38" s="411"/>
      <c r="D38" s="411"/>
      <c r="E38" s="429">
        <f t="shared" si="0"/>
        <v>0</v>
      </c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33"/>
      <c r="Q38" s="411"/>
      <c r="R38" s="428"/>
      <c r="S38" s="727"/>
    </row>
    <row r="39" spans="1:19" ht="21.75" customHeight="1">
      <c r="A39" s="18"/>
      <c r="B39" s="64" t="s">
        <v>185</v>
      </c>
      <c r="C39" s="411">
        <v>0</v>
      </c>
      <c r="D39" s="411">
        <v>0</v>
      </c>
      <c r="E39" s="429">
        <f t="shared" si="0"/>
        <v>0</v>
      </c>
      <c r="F39" s="411">
        <v>0</v>
      </c>
      <c r="G39" s="411">
        <v>1323</v>
      </c>
      <c r="H39" s="411">
        <v>0</v>
      </c>
      <c r="I39" s="411">
        <v>5275</v>
      </c>
      <c r="J39" s="411">
        <v>0</v>
      </c>
      <c r="K39" s="411">
        <v>24837</v>
      </c>
      <c r="L39" s="411">
        <v>0</v>
      </c>
      <c r="M39" s="411">
        <v>0</v>
      </c>
      <c r="N39" s="411">
        <v>0</v>
      </c>
      <c r="O39" s="411">
        <v>9752</v>
      </c>
      <c r="P39" s="433">
        <f>SUM(E39:O39)</f>
        <v>41187</v>
      </c>
      <c r="Q39" s="411">
        <v>0</v>
      </c>
      <c r="R39" s="428">
        <f>+P39-Q39</f>
        <v>41187</v>
      </c>
      <c r="S39" s="727"/>
    </row>
    <row r="40" spans="1:19" ht="21.75" customHeight="1">
      <c r="A40" s="63"/>
      <c r="B40" s="64" t="s">
        <v>472</v>
      </c>
      <c r="C40" s="411">
        <v>0</v>
      </c>
      <c r="D40" s="411">
        <v>0</v>
      </c>
      <c r="E40" s="429">
        <f t="shared" si="0"/>
        <v>0</v>
      </c>
      <c r="F40" s="411">
        <v>0</v>
      </c>
      <c r="G40" s="411">
        <v>0</v>
      </c>
      <c r="H40" s="411">
        <v>0</v>
      </c>
      <c r="I40" s="411">
        <v>0</v>
      </c>
      <c r="J40" s="411">
        <v>0</v>
      </c>
      <c r="K40" s="411">
        <v>0</v>
      </c>
      <c r="L40" s="411">
        <v>0</v>
      </c>
      <c r="M40" s="411">
        <v>0</v>
      </c>
      <c r="N40" s="411">
        <v>18700</v>
      </c>
      <c r="O40" s="411">
        <v>0</v>
      </c>
      <c r="P40" s="433">
        <f>SUM(E40:O40)</f>
        <v>18700</v>
      </c>
      <c r="Q40" s="411">
        <v>55586</v>
      </c>
      <c r="R40" s="428">
        <f>+P40-Q40</f>
        <v>-36886</v>
      </c>
      <c r="S40" s="727"/>
    </row>
    <row r="41" spans="1:19" ht="21.75" customHeight="1">
      <c r="A41" s="63"/>
      <c r="B41" s="64" t="s">
        <v>142</v>
      </c>
      <c r="C41" s="411">
        <v>0</v>
      </c>
      <c r="D41" s="411">
        <v>0</v>
      </c>
      <c r="E41" s="429">
        <f t="shared" si="0"/>
        <v>0</v>
      </c>
      <c r="F41" s="411">
        <v>0</v>
      </c>
      <c r="G41" s="411">
        <v>0</v>
      </c>
      <c r="H41" s="411">
        <v>0</v>
      </c>
      <c r="I41" s="411">
        <v>-128</v>
      </c>
      <c r="J41" s="411">
        <v>0</v>
      </c>
      <c r="K41" s="411">
        <v>0</v>
      </c>
      <c r="L41" s="411">
        <v>0</v>
      </c>
      <c r="M41" s="411">
        <v>0</v>
      </c>
      <c r="N41" s="411">
        <v>0</v>
      </c>
      <c r="O41" s="411">
        <v>0</v>
      </c>
      <c r="P41" s="433">
        <f>SUM(E41:O41)</f>
        <v>-128</v>
      </c>
      <c r="Q41" s="411">
        <v>0</v>
      </c>
      <c r="R41" s="428">
        <f>+P41-Q41</f>
        <v>-128</v>
      </c>
      <c r="S41" s="727"/>
    </row>
    <row r="42" spans="1:19" ht="21.75" customHeight="1">
      <c r="A42" s="63"/>
      <c r="B42" s="64" t="s">
        <v>447</v>
      </c>
      <c r="C42" s="412"/>
      <c r="D42" s="411"/>
      <c r="E42" s="429">
        <f t="shared" si="0"/>
        <v>0</v>
      </c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33">
        <f>SUM(E42:O42)</f>
        <v>0</v>
      </c>
      <c r="Q42" s="411"/>
      <c r="R42" s="428">
        <f>+P42-Q42</f>
        <v>0</v>
      </c>
      <c r="S42" s="727"/>
    </row>
    <row r="43" spans="1:19" ht="21.75" customHeight="1">
      <c r="A43" s="63"/>
      <c r="B43" s="64" t="s">
        <v>478</v>
      </c>
      <c r="C43" s="412">
        <v>-3325</v>
      </c>
      <c r="D43" s="411"/>
      <c r="E43" s="429">
        <f t="shared" si="0"/>
        <v>-3325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33">
        <f>SUM(E43:O43)</f>
        <v>-3325</v>
      </c>
      <c r="Q43" s="411"/>
      <c r="R43" s="428">
        <f>+P43-Q43</f>
        <v>-3325</v>
      </c>
      <c r="S43" s="727"/>
    </row>
    <row r="44" spans="1:19" ht="23.25" customHeight="1" thickBot="1">
      <c r="A44" s="18"/>
      <c r="B44" s="68" t="s">
        <v>11</v>
      </c>
      <c r="C44" s="430">
        <f>SUM(C14:C43)</f>
        <v>79260</v>
      </c>
      <c r="D44" s="430">
        <f aca="true" t="shared" si="1" ref="D44:R44">SUM(D14:D43)</f>
        <v>2229</v>
      </c>
      <c r="E44" s="430">
        <f t="shared" si="1"/>
        <v>81489</v>
      </c>
      <c r="F44" s="430">
        <f t="shared" si="1"/>
        <v>1755</v>
      </c>
      <c r="G44" s="430">
        <f t="shared" si="1"/>
        <v>12776</v>
      </c>
      <c r="H44" s="430">
        <f t="shared" si="1"/>
        <v>599</v>
      </c>
      <c r="I44" s="430">
        <f t="shared" si="1"/>
        <v>155035</v>
      </c>
      <c r="J44" s="430">
        <f t="shared" si="1"/>
        <v>2894</v>
      </c>
      <c r="K44" s="430">
        <f t="shared" si="1"/>
        <v>29951</v>
      </c>
      <c r="L44" s="430">
        <f t="shared" si="1"/>
        <v>330146</v>
      </c>
      <c r="M44" s="430">
        <f t="shared" si="1"/>
        <v>203052</v>
      </c>
      <c r="N44" s="430">
        <f t="shared" si="1"/>
        <v>23872</v>
      </c>
      <c r="O44" s="430">
        <f t="shared" si="1"/>
        <v>15281</v>
      </c>
      <c r="P44" s="430">
        <f t="shared" si="1"/>
        <v>856850</v>
      </c>
      <c r="Q44" s="440">
        <f t="shared" si="1"/>
        <v>116497</v>
      </c>
      <c r="R44" s="434">
        <f t="shared" si="1"/>
        <v>740353</v>
      </c>
      <c r="S44" s="150"/>
    </row>
    <row r="45" spans="1:19" ht="23.25" customHeight="1">
      <c r="A45" s="18"/>
      <c r="B45" s="18"/>
      <c r="C45" s="63"/>
      <c r="D45" s="63"/>
      <c r="E45" s="63"/>
      <c r="F45" s="63"/>
      <c r="G45" s="131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171"/>
    </row>
    <row r="46" spans="1:19" ht="30" customHeight="1">
      <c r="A46" s="18"/>
      <c r="B46" s="16" t="s">
        <v>228</v>
      </c>
      <c r="C46" s="17"/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2"/>
    </row>
    <row r="47" spans="1:19" ht="22.5" customHeight="1" thickBot="1">
      <c r="A47" s="18"/>
      <c r="B47" s="70"/>
      <c r="C47" s="131"/>
      <c r="D47" s="131"/>
      <c r="E47" s="122"/>
      <c r="F47" s="122"/>
      <c r="G47" s="100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171"/>
    </row>
    <row r="48" spans="1:19" ht="18.75" customHeight="1" thickBot="1">
      <c r="A48" s="18"/>
      <c r="B48" s="20" t="s">
        <v>195</v>
      </c>
      <c r="C48" s="21"/>
      <c r="D48" s="115"/>
      <c r="E48" s="115"/>
      <c r="F48" s="115"/>
      <c r="G48" s="115"/>
      <c r="H48" s="95"/>
      <c r="I48" s="95"/>
      <c r="J48" s="95"/>
      <c r="K48" s="95"/>
      <c r="L48" s="95"/>
      <c r="M48" s="320" t="s">
        <v>113</v>
      </c>
      <c r="N48" s="71"/>
      <c r="O48" s="17"/>
      <c r="P48" s="17"/>
      <c r="Q48" s="18"/>
      <c r="R48" s="18"/>
      <c r="S48" s="726"/>
    </row>
    <row r="49" spans="1:19" ht="13.5" customHeight="1">
      <c r="A49" s="18"/>
      <c r="B49" s="73"/>
      <c r="C49" s="27"/>
      <c r="D49" s="371" t="s">
        <v>26</v>
      </c>
      <c r="E49" s="74" t="s">
        <v>44</v>
      </c>
      <c r="F49" s="74" t="s">
        <v>37</v>
      </c>
      <c r="G49" s="74" t="s">
        <v>38</v>
      </c>
      <c r="H49" s="74" t="s">
        <v>39</v>
      </c>
      <c r="I49" s="74" t="s">
        <v>40</v>
      </c>
      <c r="J49" s="74" t="s">
        <v>9</v>
      </c>
      <c r="K49" s="75" t="s">
        <v>10</v>
      </c>
      <c r="L49" s="400" t="s">
        <v>11</v>
      </c>
      <c r="M49" s="169" t="s">
        <v>114</v>
      </c>
      <c r="N49" s="71"/>
      <c r="O49" s="71"/>
      <c r="P49" s="17"/>
      <c r="Q49" s="18"/>
      <c r="R49" s="18"/>
      <c r="S49" s="726"/>
    </row>
    <row r="50" spans="1:19" ht="13.5" customHeight="1">
      <c r="A50" s="18"/>
      <c r="B50" s="77" t="s">
        <v>140</v>
      </c>
      <c r="C50" s="46"/>
      <c r="D50" s="500"/>
      <c r="E50" s="36" t="s">
        <v>48</v>
      </c>
      <c r="F50" s="36"/>
      <c r="G50" s="36" t="s">
        <v>16</v>
      </c>
      <c r="H50" s="46"/>
      <c r="I50" s="36" t="s">
        <v>41</v>
      </c>
      <c r="J50" s="36" t="s">
        <v>42</v>
      </c>
      <c r="K50" s="36" t="s">
        <v>43</v>
      </c>
      <c r="L50" s="79" t="s">
        <v>23</v>
      </c>
      <c r="M50" s="169" t="s">
        <v>115</v>
      </c>
      <c r="N50" s="71"/>
      <c r="O50" s="71"/>
      <c r="P50" s="17"/>
      <c r="Q50" s="18"/>
      <c r="R50" s="18"/>
      <c r="S50" s="726"/>
    </row>
    <row r="51" spans="1:19" ht="13.5" customHeight="1">
      <c r="A51" s="18"/>
      <c r="B51" s="77" t="s">
        <v>121</v>
      </c>
      <c r="C51" s="46"/>
      <c r="D51" s="500"/>
      <c r="E51" s="36" t="s">
        <v>16</v>
      </c>
      <c r="F51" s="36"/>
      <c r="G51" s="36" t="s">
        <v>20</v>
      </c>
      <c r="H51" s="46"/>
      <c r="I51" s="46" t="s">
        <v>45</v>
      </c>
      <c r="J51" s="36" t="s">
        <v>46</v>
      </c>
      <c r="K51" s="36" t="s">
        <v>47</v>
      </c>
      <c r="L51" s="79" t="s">
        <v>28</v>
      </c>
      <c r="M51" s="169" t="s">
        <v>116</v>
      </c>
      <c r="N51" s="321"/>
      <c r="O51" s="71"/>
      <c r="P51" s="17"/>
      <c r="Q51" s="18"/>
      <c r="R51" s="18"/>
      <c r="S51" s="726"/>
    </row>
    <row r="52" spans="1:19" ht="12" customHeight="1">
      <c r="A52" s="18"/>
      <c r="B52" s="80"/>
      <c r="C52" s="36"/>
      <c r="D52" s="378"/>
      <c r="E52" s="36" t="s">
        <v>51</v>
      </c>
      <c r="F52" s="36"/>
      <c r="G52" s="36"/>
      <c r="H52" s="36"/>
      <c r="I52" s="36" t="s">
        <v>49</v>
      </c>
      <c r="J52" s="36"/>
      <c r="K52" s="415" t="s">
        <v>40</v>
      </c>
      <c r="L52" s="417" t="s">
        <v>33</v>
      </c>
      <c r="M52" s="169"/>
      <c r="N52" s="322"/>
      <c r="O52" s="95"/>
      <c r="P52" s="95"/>
      <c r="Q52" s="95"/>
      <c r="R52" s="18"/>
      <c r="S52" s="22"/>
    </row>
    <row r="53" spans="1:19" ht="11.25" customHeight="1">
      <c r="A53" s="18"/>
      <c r="B53" s="80"/>
      <c r="C53" s="36"/>
      <c r="D53" s="378"/>
      <c r="E53" s="36"/>
      <c r="F53" s="36"/>
      <c r="G53" s="36"/>
      <c r="H53" s="36"/>
      <c r="I53" s="36" t="s">
        <v>50</v>
      </c>
      <c r="J53" s="36"/>
      <c r="K53" s="415" t="s">
        <v>41</v>
      </c>
      <c r="L53" s="418"/>
      <c r="M53" s="401"/>
      <c r="N53" s="123"/>
      <c r="O53" s="323"/>
      <c r="P53" s="95"/>
      <c r="Q53" s="95"/>
      <c r="R53" s="56"/>
      <c r="S53" s="83"/>
    </row>
    <row r="54" spans="1:19" ht="10.5" customHeight="1">
      <c r="A54" s="18"/>
      <c r="B54" s="86"/>
      <c r="C54" s="53"/>
      <c r="D54" s="384"/>
      <c r="E54" s="53"/>
      <c r="F54" s="53"/>
      <c r="G54" s="53"/>
      <c r="H54" s="53"/>
      <c r="I54" s="53" t="s">
        <v>52</v>
      </c>
      <c r="J54" s="53"/>
      <c r="K54" s="416"/>
      <c r="L54" s="419"/>
      <c r="M54" s="324"/>
      <c r="N54" s="123"/>
      <c r="O54" s="323"/>
      <c r="P54" s="95"/>
      <c r="Q54" s="95"/>
      <c r="R54" s="56"/>
      <c r="S54" s="88"/>
    </row>
    <row r="55" spans="1:19" ht="10.5" customHeight="1">
      <c r="A55" s="18"/>
      <c r="B55" s="90"/>
      <c r="C55" s="43"/>
      <c r="D55" s="43" t="s">
        <v>36</v>
      </c>
      <c r="E55" s="43" t="s">
        <v>36</v>
      </c>
      <c r="F55" s="43" t="s">
        <v>36</v>
      </c>
      <c r="G55" s="43" t="s">
        <v>36</v>
      </c>
      <c r="H55" s="43" t="s">
        <v>36</v>
      </c>
      <c r="I55" s="43" t="s">
        <v>36</v>
      </c>
      <c r="J55" s="43" t="s">
        <v>36</v>
      </c>
      <c r="K55" s="43" t="s">
        <v>36</v>
      </c>
      <c r="L55" s="169" t="s">
        <v>36</v>
      </c>
      <c r="M55" s="326" t="s">
        <v>36</v>
      </c>
      <c r="N55" s="95"/>
      <c r="P55" s="95"/>
      <c r="Q55" s="95"/>
      <c r="R55" s="89"/>
      <c r="S55" s="134"/>
    </row>
    <row r="56" spans="1:19" ht="15" customHeight="1">
      <c r="A56" s="18"/>
      <c r="B56" s="92" t="s">
        <v>108</v>
      </c>
      <c r="C56" s="43"/>
      <c r="D56" s="43"/>
      <c r="E56" s="43"/>
      <c r="F56" s="43"/>
      <c r="G56" s="43"/>
      <c r="H56" s="43"/>
      <c r="I56" s="43"/>
      <c r="J56" s="43"/>
      <c r="K56" s="323"/>
      <c r="L56" s="169"/>
      <c r="M56" s="326"/>
      <c r="N56" s="95"/>
      <c r="P56" s="95"/>
      <c r="Q56" s="95"/>
      <c r="R56" s="89"/>
      <c r="S56" s="134"/>
    </row>
    <row r="57" spans="1:19" ht="15" customHeight="1">
      <c r="A57" s="18"/>
      <c r="B57" s="703" t="s">
        <v>475</v>
      </c>
      <c r="C57" s="43"/>
      <c r="D57" s="43"/>
      <c r="E57" s="43"/>
      <c r="F57" s="43"/>
      <c r="G57" s="43"/>
      <c r="H57" s="43"/>
      <c r="I57" s="43"/>
      <c r="J57" s="43"/>
      <c r="K57" s="323"/>
      <c r="L57" s="169"/>
      <c r="M57" s="326"/>
      <c r="N57" s="95"/>
      <c r="P57" s="95"/>
      <c r="Q57" s="95"/>
      <c r="R57" s="89"/>
      <c r="S57" s="134"/>
    </row>
    <row r="58" spans="1:19" ht="21.75" customHeight="1">
      <c r="A58" s="18"/>
      <c r="B58" s="604" t="s">
        <v>139</v>
      </c>
      <c r="C58" s="43"/>
      <c r="D58" s="411">
        <v>0</v>
      </c>
      <c r="E58" s="411">
        <v>54</v>
      </c>
      <c r="F58" s="411">
        <v>0</v>
      </c>
      <c r="G58" s="411">
        <v>176</v>
      </c>
      <c r="H58" s="411">
        <v>287</v>
      </c>
      <c r="I58" s="411">
        <v>982</v>
      </c>
      <c r="J58" s="433">
        <f>SUM(D58:I58)</f>
        <v>1499</v>
      </c>
      <c r="K58" s="411">
        <v>982</v>
      </c>
      <c r="L58" s="428">
        <f>+J58-K58</f>
        <v>517</v>
      </c>
      <c r="M58" s="428">
        <f>+R14-L58</f>
        <v>10915</v>
      </c>
      <c r="N58" s="95"/>
      <c r="P58" s="95"/>
      <c r="Q58" s="95"/>
      <c r="R58" s="89"/>
      <c r="S58" s="727"/>
    </row>
    <row r="59" spans="1:19" ht="21.75" customHeight="1">
      <c r="A59" s="18"/>
      <c r="B59" s="96" t="s">
        <v>138</v>
      </c>
      <c r="C59" s="65"/>
      <c r="D59" s="411">
        <v>0</v>
      </c>
      <c r="E59" s="411">
        <v>0</v>
      </c>
      <c r="F59" s="411">
        <v>0</v>
      </c>
      <c r="G59" s="411">
        <v>43</v>
      </c>
      <c r="H59" s="411">
        <v>0</v>
      </c>
      <c r="I59" s="411">
        <v>0</v>
      </c>
      <c r="J59" s="433">
        <f>SUM(D59:I59)</f>
        <v>43</v>
      </c>
      <c r="K59" s="411">
        <v>0</v>
      </c>
      <c r="L59" s="428">
        <f>+J59-K59</f>
        <v>43</v>
      </c>
      <c r="M59" s="428">
        <f>+R15-L59</f>
        <v>3440</v>
      </c>
      <c r="N59" s="66"/>
      <c r="P59" s="95"/>
      <c r="Q59" s="95"/>
      <c r="R59" s="133"/>
      <c r="S59" s="727"/>
    </row>
    <row r="60" spans="1:19" ht="21.75" customHeight="1">
      <c r="A60" s="18"/>
      <c r="B60" s="704" t="s">
        <v>214</v>
      </c>
      <c r="C60" s="65"/>
      <c r="D60" s="411"/>
      <c r="E60" s="411"/>
      <c r="F60" s="411"/>
      <c r="G60" s="411"/>
      <c r="H60" s="411"/>
      <c r="I60" s="411"/>
      <c r="J60" s="433"/>
      <c r="K60" s="411"/>
      <c r="L60" s="428"/>
      <c r="M60" s="428"/>
      <c r="N60" s="66"/>
      <c r="P60" s="95"/>
      <c r="Q60" s="95"/>
      <c r="R60" s="133"/>
      <c r="S60" s="727"/>
    </row>
    <row r="61" spans="1:19" ht="21.75" customHeight="1">
      <c r="A61" s="63"/>
      <c r="B61" s="96" t="s">
        <v>214</v>
      </c>
      <c r="C61" s="65"/>
      <c r="D61" s="411">
        <v>0</v>
      </c>
      <c r="E61" s="411">
        <v>0</v>
      </c>
      <c r="F61" s="411">
        <v>0</v>
      </c>
      <c r="G61" s="411">
        <v>0</v>
      </c>
      <c r="H61" s="411">
        <v>0</v>
      </c>
      <c r="I61" s="411">
        <v>585</v>
      </c>
      <c r="J61" s="433">
        <f>SUM(D61:I61)</f>
        <v>585</v>
      </c>
      <c r="K61" s="411">
        <v>585</v>
      </c>
      <c r="L61" s="428">
        <f>+J61-K61</f>
        <v>0</v>
      </c>
      <c r="M61" s="428">
        <f>+R17-L61</f>
        <v>1272</v>
      </c>
      <c r="N61" s="66"/>
      <c r="P61" s="95"/>
      <c r="Q61" s="95"/>
      <c r="R61" s="133"/>
      <c r="S61" s="727"/>
    </row>
    <row r="62" spans="1:19" ht="21.75" customHeight="1">
      <c r="A62" s="63"/>
      <c r="B62" s="96" t="s">
        <v>218</v>
      </c>
      <c r="C62" s="65"/>
      <c r="D62" s="411">
        <v>0</v>
      </c>
      <c r="E62" s="411">
        <v>0</v>
      </c>
      <c r="F62" s="411">
        <v>0</v>
      </c>
      <c r="G62" s="411">
        <v>14000</v>
      </c>
      <c r="H62" s="411">
        <v>0</v>
      </c>
      <c r="I62" s="411">
        <v>0</v>
      </c>
      <c r="J62" s="433">
        <f>SUM(D62:I62)</f>
        <v>14000</v>
      </c>
      <c r="K62" s="411">
        <v>0</v>
      </c>
      <c r="L62" s="428">
        <f>+J62-K62</f>
        <v>14000</v>
      </c>
      <c r="M62" s="428">
        <f>+R18-L62</f>
        <v>0</v>
      </c>
      <c r="N62" s="66"/>
      <c r="P62" s="95"/>
      <c r="Q62" s="95"/>
      <c r="R62" s="133"/>
      <c r="S62" s="727"/>
    </row>
    <row r="63" spans="1:19" ht="21.75" customHeight="1">
      <c r="A63" s="63"/>
      <c r="B63" s="96" t="s">
        <v>123</v>
      </c>
      <c r="C63" s="65"/>
      <c r="D63" s="411">
        <v>0</v>
      </c>
      <c r="E63" s="411">
        <v>0</v>
      </c>
      <c r="F63" s="411">
        <v>0</v>
      </c>
      <c r="G63" s="411">
        <v>787</v>
      </c>
      <c r="H63" s="411">
        <v>0</v>
      </c>
      <c r="I63" s="411">
        <v>32141</v>
      </c>
      <c r="J63" s="433">
        <f>SUM(D63:I63)</f>
        <v>32928</v>
      </c>
      <c r="K63" s="411">
        <v>32141</v>
      </c>
      <c r="L63" s="428">
        <f>+J63-K63</f>
        <v>787</v>
      </c>
      <c r="M63" s="428">
        <f>+R19-L63</f>
        <v>4390</v>
      </c>
      <c r="N63" s="66"/>
      <c r="P63" s="327"/>
      <c r="Q63" s="327"/>
      <c r="R63" s="66"/>
      <c r="S63" s="727"/>
    </row>
    <row r="64" spans="1:19" ht="21.75" customHeight="1">
      <c r="A64" s="63"/>
      <c r="B64" s="96" t="s">
        <v>220</v>
      </c>
      <c r="C64" s="65"/>
      <c r="D64" s="411">
        <v>0</v>
      </c>
      <c r="E64" s="411">
        <v>0</v>
      </c>
      <c r="F64" s="411">
        <v>0</v>
      </c>
      <c r="G64" s="411">
        <v>0</v>
      </c>
      <c r="H64" s="411">
        <v>0</v>
      </c>
      <c r="I64" s="411">
        <v>8900</v>
      </c>
      <c r="J64" s="433">
        <f>SUM(D64:I64)</f>
        <v>8900</v>
      </c>
      <c r="K64" s="411">
        <v>8900</v>
      </c>
      <c r="L64" s="428">
        <f>+J64-K64</f>
        <v>0</v>
      </c>
      <c r="M64" s="428">
        <f>+R20-L64</f>
        <v>60989</v>
      </c>
      <c r="N64" s="66"/>
      <c r="P64" s="327"/>
      <c r="Q64" s="327"/>
      <c r="R64" s="66"/>
      <c r="S64" s="727"/>
    </row>
    <row r="65" spans="1:19" ht="21.75" customHeight="1">
      <c r="A65" s="63"/>
      <c r="B65" s="704" t="s">
        <v>476</v>
      </c>
      <c r="C65" s="65"/>
      <c r="D65" s="411"/>
      <c r="E65" s="411"/>
      <c r="F65" s="411"/>
      <c r="G65" s="411"/>
      <c r="H65" s="411"/>
      <c r="I65" s="411"/>
      <c r="J65" s="433"/>
      <c r="K65" s="411"/>
      <c r="L65" s="428"/>
      <c r="M65" s="428"/>
      <c r="N65" s="66"/>
      <c r="P65" s="327"/>
      <c r="Q65" s="327"/>
      <c r="R65" s="66"/>
      <c r="S65" s="727"/>
    </row>
    <row r="66" spans="1:19" ht="21.75" customHeight="1">
      <c r="A66" s="63"/>
      <c r="B66" s="96" t="s">
        <v>183</v>
      </c>
      <c r="C66" s="65"/>
      <c r="D66" s="411">
        <v>59</v>
      </c>
      <c r="E66" s="411">
        <v>4</v>
      </c>
      <c r="F66" s="411">
        <v>0</v>
      </c>
      <c r="G66" s="411">
        <v>0</v>
      </c>
      <c r="H66" s="411">
        <v>0</v>
      </c>
      <c r="I66" s="411">
        <v>0</v>
      </c>
      <c r="J66" s="433">
        <f>SUM(D66:I66)</f>
        <v>63</v>
      </c>
      <c r="K66" s="411">
        <v>0</v>
      </c>
      <c r="L66" s="428">
        <f>+J66-K66</f>
        <v>63</v>
      </c>
      <c r="M66" s="428">
        <f>+R22-L66</f>
        <v>1538</v>
      </c>
      <c r="N66" s="66"/>
      <c r="P66" s="95"/>
      <c r="Q66" s="95"/>
      <c r="R66" s="133"/>
      <c r="S66" s="727"/>
    </row>
    <row r="67" spans="1:19" ht="21.75" customHeight="1">
      <c r="A67" s="63"/>
      <c r="B67" s="96" t="s">
        <v>216</v>
      </c>
      <c r="C67" s="65"/>
      <c r="D67" s="411">
        <v>0</v>
      </c>
      <c r="E67" s="411">
        <v>0</v>
      </c>
      <c r="F67" s="411">
        <v>0</v>
      </c>
      <c r="G67" s="411">
        <v>7382</v>
      </c>
      <c r="H67" s="411">
        <v>0</v>
      </c>
      <c r="I67" s="411">
        <v>465</v>
      </c>
      <c r="J67" s="433">
        <f>SUM(D67:I67)</f>
        <v>7847</v>
      </c>
      <c r="K67" s="411">
        <v>465</v>
      </c>
      <c r="L67" s="428">
        <f>+J67-K67</f>
        <v>7382</v>
      </c>
      <c r="M67" s="428">
        <f>+R23-L67</f>
        <v>14395</v>
      </c>
      <c r="N67" s="66"/>
      <c r="P67" s="95"/>
      <c r="Q67" s="95"/>
      <c r="R67" s="133"/>
      <c r="S67" s="727"/>
    </row>
    <row r="68" spans="1:19" ht="21.75" customHeight="1">
      <c r="A68" s="63"/>
      <c r="B68" s="704" t="s">
        <v>215</v>
      </c>
      <c r="C68" s="65"/>
      <c r="D68" s="411">
        <v>0</v>
      </c>
      <c r="E68" s="411">
        <v>0</v>
      </c>
      <c r="F68" s="411">
        <v>0</v>
      </c>
      <c r="G68" s="411">
        <v>1221</v>
      </c>
      <c r="H68" s="411">
        <v>0</v>
      </c>
      <c r="I68" s="411">
        <v>0</v>
      </c>
      <c r="J68" s="433">
        <f>SUM(D68:I68)</f>
        <v>1221</v>
      </c>
      <c r="K68" s="411">
        <v>0</v>
      </c>
      <c r="L68" s="428">
        <f>+J68-K68</f>
        <v>1221</v>
      </c>
      <c r="M68" s="428">
        <f>+R24-L68</f>
        <v>1163</v>
      </c>
      <c r="N68" s="66"/>
      <c r="P68" s="95"/>
      <c r="Q68" s="95"/>
      <c r="R68" s="133"/>
      <c r="S68" s="727"/>
    </row>
    <row r="69" spans="1:19" ht="21.75" customHeight="1">
      <c r="A69" s="63"/>
      <c r="B69" s="704" t="s">
        <v>133</v>
      </c>
      <c r="C69" s="65"/>
      <c r="D69" s="411">
        <v>0</v>
      </c>
      <c r="E69" s="411">
        <v>0</v>
      </c>
      <c r="F69" s="411">
        <v>1</v>
      </c>
      <c r="G69" s="411">
        <v>4109</v>
      </c>
      <c r="H69" s="411">
        <v>22861</v>
      </c>
      <c r="I69" s="411">
        <v>-3654</v>
      </c>
      <c r="J69" s="433">
        <f>SUM(D69:I69)</f>
        <v>23317</v>
      </c>
      <c r="K69" s="411">
        <v>-3654</v>
      </c>
      <c r="L69" s="428">
        <f>+J69-K69</f>
        <v>26971</v>
      </c>
      <c r="M69" s="428">
        <f>+R25-L69</f>
        <v>5716</v>
      </c>
      <c r="N69" s="66"/>
      <c r="P69" s="95"/>
      <c r="Q69" s="95"/>
      <c r="R69" s="133"/>
      <c r="S69" s="727"/>
    </row>
    <row r="70" spans="1:19" ht="21.75" customHeight="1">
      <c r="A70" s="63"/>
      <c r="B70" s="704" t="s">
        <v>482</v>
      </c>
      <c r="C70" s="65"/>
      <c r="D70" s="411"/>
      <c r="E70" s="411"/>
      <c r="F70" s="411"/>
      <c r="G70" s="411"/>
      <c r="H70" s="411"/>
      <c r="I70" s="411"/>
      <c r="J70" s="433"/>
      <c r="K70" s="411"/>
      <c r="L70" s="428"/>
      <c r="M70" s="428"/>
      <c r="N70" s="66"/>
      <c r="P70" s="95"/>
      <c r="Q70" s="95"/>
      <c r="R70" s="133"/>
      <c r="S70" s="727"/>
    </row>
    <row r="71" spans="1:19" ht="21.75" customHeight="1">
      <c r="A71" s="63"/>
      <c r="B71" s="96" t="s">
        <v>222</v>
      </c>
      <c r="C71" s="65"/>
      <c r="D71" s="411">
        <v>0</v>
      </c>
      <c r="E71" s="411">
        <v>6</v>
      </c>
      <c r="F71" s="411">
        <v>13</v>
      </c>
      <c r="G71" s="411">
        <v>1353</v>
      </c>
      <c r="H71" s="411">
        <v>0</v>
      </c>
      <c r="I71" s="411">
        <v>11541</v>
      </c>
      <c r="J71" s="433">
        <f>SUM(D71:I71)</f>
        <v>12913</v>
      </c>
      <c r="K71" s="411">
        <v>11541</v>
      </c>
      <c r="L71" s="428">
        <f>+J71-K71</f>
        <v>1372</v>
      </c>
      <c r="M71" s="428">
        <f>+R27-L71</f>
        <v>4286</v>
      </c>
      <c r="N71" s="66"/>
      <c r="P71" s="95"/>
      <c r="Q71" s="95"/>
      <c r="R71" s="133"/>
      <c r="S71" s="727"/>
    </row>
    <row r="72" spans="1:19" ht="21.75" customHeight="1">
      <c r="A72" s="63"/>
      <c r="B72" s="96" t="s">
        <v>489</v>
      </c>
      <c r="C72" s="65"/>
      <c r="D72" s="411">
        <v>0</v>
      </c>
      <c r="E72" s="411">
        <v>0</v>
      </c>
      <c r="F72" s="411">
        <v>0</v>
      </c>
      <c r="G72" s="411">
        <v>13</v>
      </c>
      <c r="H72" s="411">
        <v>0</v>
      </c>
      <c r="I72" s="411">
        <v>0</v>
      </c>
      <c r="J72" s="433">
        <f>SUM(D72:I72)</f>
        <v>13</v>
      </c>
      <c r="K72" s="411">
        <v>0</v>
      </c>
      <c r="L72" s="428">
        <f>+J72-K72</f>
        <v>13</v>
      </c>
      <c r="M72" s="428">
        <f>+R28-L72</f>
        <v>2166</v>
      </c>
      <c r="N72" s="66"/>
      <c r="P72" s="95"/>
      <c r="Q72" s="95"/>
      <c r="R72" s="133"/>
      <c r="S72" s="727"/>
    </row>
    <row r="73" spans="1:19" ht="21.75" customHeight="1">
      <c r="A73" s="63"/>
      <c r="B73" s="96" t="s">
        <v>223</v>
      </c>
      <c r="C73" s="65"/>
      <c r="D73" s="411">
        <v>0</v>
      </c>
      <c r="E73" s="411">
        <v>0</v>
      </c>
      <c r="F73" s="411">
        <v>0</v>
      </c>
      <c r="G73" s="411">
        <v>0</v>
      </c>
      <c r="H73" s="411">
        <v>0</v>
      </c>
      <c r="I73" s="411">
        <v>0</v>
      </c>
      <c r="J73" s="433">
        <f>SUM(D73:I73)</f>
        <v>0</v>
      </c>
      <c r="K73" s="411">
        <v>0</v>
      </c>
      <c r="L73" s="428">
        <f>+J73-K73</f>
        <v>0</v>
      </c>
      <c r="M73" s="428">
        <f>+R29-L73</f>
        <v>50</v>
      </c>
      <c r="N73" s="66"/>
      <c r="P73" s="327"/>
      <c r="Q73" s="327"/>
      <c r="R73" s="66"/>
      <c r="S73" s="727"/>
    </row>
    <row r="74" spans="1:19" ht="21.75" customHeight="1">
      <c r="A74" s="63"/>
      <c r="B74" s="704" t="s">
        <v>217</v>
      </c>
      <c r="C74" s="65"/>
      <c r="D74" s="411">
        <v>0</v>
      </c>
      <c r="E74" s="411">
        <v>0</v>
      </c>
      <c r="F74" s="411">
        <v>99</v>
      </c>
      <c r="G74" s="411">
        <v>2009</v>
      </c>
      <c r="H74" s="411">
        <v>0</v>
      </c>
      <c r="I74" s="411">
        <v>2482</v>
      </c>
      <c r="J74" s="433">
        <f>SUM(D74:I74)</f>
        <v>4590</v>
      </c>
      <c r="K74" s="411">
        <v>2482</v>
      </c>
      <c r="L74" s="428">
        <f>+J74-K74</f>
        <v>2108</v>
      </c>
      <c r="M74" s="428">
        <f>+R30-L74</f>
        <v>4937</v>
      </c>
      <c r="N74" s="66"/>
      <c r="P74" s="95"/>
      <c r="Q74" s="95"/>
      <c r="R74" s="133"/>
      <c r="S74" s="727"/>
    </row>
    <row r="75" spans="1:19" ht="21.75" customHeight="1">
      <c r="A75" s="63"/>
      <c r="B75" s="704" t="s">
        <v>225</v>
      </c>
      <c r="C75" s="65"/>
      <c r="D75" s="411">
        <v>552300</v>
      </c>
      <c r="E75" s="411">
        <v>0</v>
      </c>
      <c r="F75" s="411">
        <v>0</v>
      </c>
      <c r="G75" s="411">
        <v>3163</v>
      </c>
      <c r="H75" s="411">
        <v>0</v>
      </c>
      <c r="I75" s="411">
        <v>4711</v>
      </c>
      <c r="J75" s="433">
        <f>SUM(D75:I75)</f>
        <v>560174</v>
      </c>
      <c r="K75" s="411">
        <v>4711</v>
      </c>
      <c r="L75" s="428">
        <f>+J75-K75</f>
        <v>555463</v>
      </c>
      <c r="M75" s="428">
        <f>+R31-L75</f>
        <v>5426</v>
      </c>
      <c r="N75" s="66"/>
      <c r="P75" s="95"/>
      <c r="Q75" s="95"/>
      <c r="R75" s="133"/>
      <c r="S75" s="727"/>
    </row>
    <row r="76" spans="1:19" ht="21.75" customHeight="1">
      <c r="A76" s="63"/>
      <c r="B76" s="704" t="s">
        <v>184</v>
      </c>
      <c r="C76" s="65"/>
      <c r="D76" s="411"/>
      <c r="E76" s="411"/>
      <c r="F76" s="411"/>
      <c r="G76" s="411"/>
      <c r="H76" s="411"/>
      <c r="I76" s="411"/>
      <c r="J76" s="433"/>
      <c r="K76" s="411"/>
      <c r="L76" s="428"/>
      <c r="M76" s="428"/>
      <c r="N76" s="66"/>
      <c r="P76" s="95"/>
      <c r="Q76" s="95"/>
      <c r="R76" s="133"/>
      <c r="S76" s="727"/>
    </row>
    <row r="77" spans="1:19" ht="21.75" customHeight="1">
      <c r="A77" s="63"/>
      <c r="B77" s="96" t="s">
        <v>184</v>
      </c>
      <c r="C77" s="65"/>
      <c r="D77" s="411">
        <v>2390</v>
      </c>
      <c r="E77" s="411">
        <v>1450</v>
      </c>
      <c r="F77" s="411">
        <v>327</v>
      </c>
      <c r="G77" s="411">
        <v>393</v>
      </c>
      <c r="H77" s="411">
        <v>0</v>
      </c>
      <c r="I77" s="411">
        <v>2758</v>
      </c>
      <c r="J77" s="433">
        <f>SUM(D77:I77)</f>
        <v>7318</v>
      </c>
      <c r="K77" s="411">
        <v>2758</v>
      </c>
      <c r="L77" s="428">
        <f>+J77-K77</f>
        <v>4560</v>
      </c>
      <c r="M77" s="428">
        <f>+R33-L77</f>
        <v>1972</v>
      </c>
      <c r="N77" s="66"/>
      <c r="P77" s="95"/>
      <c r="Q77" s="95"/>
      <c r="R77" s="133"/>
      <c r="S77" s="727"/>
    </row>
    <row r="78" spans="1:19" ht="21.75" customHeight="1">
      <c r="A78" s="63"/>
      <c r="B78" s="96" t="s">
        <v>219</v>
      </c>
      <c r="C78" s="65"/>
      <c r="D78" s="411">
        <v>0</v>
      </c>
      <c r="E78" s="411">
        <v>0</v>
      </c>
      <c r="F78" s="411">
        <v>0</v>
      </c>
      <c r="G78" s="411">
        <v>0</v>
      </c>
      <c r="H78" s="411">
        <v>0</v>
      </c>
      <c r="I78" s="411">
        <v>0</v>
      </c>
      <c r="J78" s="433">
        <f>SUM(D78:I78)</f>
        <v>0</v>
      </c>
      <c r="K78" s="411">
        <v>0</v>
      </c>
      <c r="L78" s="428">
        <f>+J78-K78</f>
        <v>0</v>
      </c>
      <c r="M78" s="428">
        <f>+R34-L78</f>
        <v>366</v>
      </c>
      <c r="N78" s="66"/>
      <c r="P78" s="327"/>
      <c r="Q78" s="327"/>
      <c r="R78" s="66"/>
      <c r="S78" s="727"/>
    </row>
    <row r="79" spans="1:19" ht="21.75" customHeight="1">
      <c r="A79" s="63"/>
      <c r="B79" s="96" t="s">
        <v>221</v>
      </c>
      <c r="C79" s="65"/>
      <c r="D79" s="411">
        <v>0</v>
      </c>
      <c r="E79" s="411">
        <v>0</v>
      </c>
      <c r="F79" s="411">
        <v>0</v>
      </c>
      <c r="G79" s="411">
        <v>0</v>
      </c>
      <c r="H79" s="411">
        <v>0</v>
      </c>
      <c r="I79" s="411">
        <v>0</v>
      </c>
      <c r="J79" s="433">
        <f>SUM(D79:I79)</f>
        <v>0</v>
      </c>
      <c r="K79" s="411">
        <v>0</v>
      </c>
      <c r="L79" s="428">
        <f>+J79-K79</f>
        <v>0</v>
      </c>
      <c r="M79" s="428">
        <f>+R35-L79</f>
        <v>224</v>
      </c>
      <c r="N79" s="66"/>
      <c r="P79" s="327"/>
      <c r="Q79" s="327"/>
      <c r="R79" s="66"/>
      <c r="S79" s="727"/>
    </row>
    <row r="80" spans="1:19" ht="21.75" customHeight="1">
      <c r="A80" s="63"/>
      <c r="B80" s="96" t="s">
        <v>172</v>
      </c>
      <c r="C80" s="65"/>
      <c r="D80" s="411">
        <v>0</v>
      </c>
      <c r="E80" s="411">
        <v>0</v>
      </c>
      <c r="F80" s="411">
        <v>0</v>
      </c>
      <c r="G80" s="411">
        <v>0</v>
      </c>
      <c r="H80" s="411">
        <v>0</v>
      </c>
      <c r="I80" s="411">
        <v>0</v>
      </c>
      <c r="J80" s="433">
        <f>SUM(D80:I80)</f>
        <v>0</v>
      </c>
      <c r="K80" s="411">
        <v>0</v>
      </c>
      <c r="L80" s="428">
        <f>+J80-K80</f>
        <v>0</v>
      </c>
      <c r="M80" s="428">
        <f>+R36-L80</f>
        <v>654</v>
      </c>
      <c r="N80" s="66"/>
      <c r="P80" s="329"/>
      <c r="Q80" s="329"/>
      <c r="R80" s="328"/>
      <c r="S80" s="727"/>
    </row>
    <row r="81" spans="1:19" ht="21.75" customHeight="1">
      <c r="A81" s="63"/>
      <c r="B81" s="96" t="s">
        <v>171</v>
      </c>
      <c r="C81" s="65"/>
      <c r="D81" s="411">
        <v>287</v>
      </c>
      <c r="E81" s="411">
        <v>339</v>
      </c>
      <c r="F81" s="411">
        <v>0</v>
      </c>
      <c r="G81" s="411">
        <v>0</v>
      </c>
      <c r="H81" s="411">
        <v>0</v>
      </c>
      <c r="I81" s="411">
        <v>0</v>
      </c>
      <c r="J81" s="433">
        <f>SUM(D81:I81)</f>
        <v>626</v>
      </c>
      <c r="K81" s="411">
        <v>0</v>
      </c>
      <c r="L81" s="428">
        <f>+J81-K81</f>
        <v>626</v>
      </c>
      <c r="M81" s="428">
        <f>+R37-L81</f>
        <v>480</v>
      </c>
      <c r="P81" s="327"/>
      <c r="Q81" s="327"/>
      <c r="R81" s="66"/>
      <c r="S81" s="727"/>
    </row>
    <row r="82" spans="1:19" ht="21.75" customHeight="1">
      <c r="A82" s="63"/>
      <c r="B82" s="704" t="s">
        <v>14</v>
      </c>
      <c r="C82" s="65"/>
      <c r="D82" s="411"/>
      <c r="E82" s="411"/>
      <c r="F82" s="411"/>
      <c r="G82" s="411"/>
      <c r="H82" s="411"/>
      <c r="I82" s="411"/>
      <c r="J82" s="433"/>
      <c r="K82" s="411"/>
      <c r="L82" s="428"/>
      <c r="M82" s="428"/>
      <c r="P82" s="327"/>
      <c r="Q82" s="327"/>
      <c r="R82" s="66"/>
      <c r="S82" s="727"/>
    </row>
    <row r="83" spans="1:19" ht="21.75" customHeight="1">
      <c r="A83" s="63"/>
      <c r="B83" s="96" t="s">
        <v>185</v>
      </c>
      <c r="C83" s="65"/>
      <c r="D83" s="411">
        <v>0</v>
      </c>
      <c r="E83" s="411">
        <v>100</v>
      </c>
      <c r="F83" s="411">
        <v>0</v>
      </c>
      <c r="G83" s="411">
        <v>17988</v>
      </c>
      <c r="H83" s="411">
        <v>4147</v>
      </c>
      <c r="I83" s="411">
        <v>0</v>
      </c>
      <c r="J83" s="433">
        <f>SUM(D83:I83)</f>
        <v>22235</v>
      </c>
      <c r="K83" s="411">
        <v>0</v>
      </c>
      <c r="L83" s="428">
        <f>+J83-K83</f>
        <v>22235</v>
      </c>
      <c r="M83" s="428">
        <f>+R39-L83</f>
        <v>18952</v>
      </c>
      <c r="N83" s="66"/>
      <c r="P83" s="95"/>
      <c r="Q83" s="95"/>
      <c r="R83" s="133"/>
      <c r="S83" s="727"/>
    </row>
    <row r="84" spans="1:19" ht="21.75" customHeight="1">
      <c r="A84" s="63"/>
      <c r="B84" s="96" t="s">
        <v>472</v>
      </c>
      <c r="C84" s="65"/>
      <c r="D84" s="411">
        <v>0</v>
      </c>
      <c r="E84" s="411">
        <v>0</v>
      </c>
      <c r="F84" s="411">
        <v>0</v>
      </c>
      <c r="G84" s="411">
        <v>0</v>
      </c>
      <c r="H84" s="411">
        <v>0</v>
      </c>
      <c r="I84" s="411">
        <v>55586</v>
      </c>
      <c r="J84" s="433">
        <f>SUM(D84:I84)</f>
        <v>55586</v>
      </c>
      <c r="K84" s="411">
        <v>55586</v>
      </c>
      <c r="L84" s="428">
        <f>+J84-K84</f>
        <v>0</v>
      </c>
      <c r="M84" s="428">
        <f>+R40-L84</f>
        <v>-36886</v>
      </c>
      <c r="P84" s="327"/>
      <c r="Q84" s="327"/>
      <c r="R84" s="66"/>
      <c r="S84" s="727"/>
    </row>
    <row r="85" spans="1:19" ht="21.75" customHeight="1">
      <c r="A85" s="63"/>
      <c r="B85" s="96" t="s">
        <v>492</v>
      </c>
      <c r="C85" s="65"/>
      <c r="D85" s="411">
        <v>0</v>
      </c>
      <c r="E85" s="411">
        <v>0</v>
      </c>
      <c r="F85" s="411">
        <v>0</v>
      </c>
      <c r="G85" s="411">
        <v>859</v>
      </c>
      <c r="H85" s="411">
        <v>0</v>
      </c>
      <c r="I85" s="411">
        <v>0</v>
      </c>
      <c r="J85" s="433">
        <f>SUM(D85:I85)</f>
        <v>859</v>
      </c>
      <c r="K85" s="411">
        <v>0</v>
      </c>
      <c r="L85" s="428">
        <f>+J85-K85</f>
        <v>859</v>
      </c>
      <c r="M85" s="428">
        <f>+R41-L85</f>
        <v>-987</v>
      </c>
      <c r="P85" s="327"/>
      <c r="Q85" s="327"/>
      <c r="R85" s="66"/>
      <c r="S85" s="727"/>
    </row>
    <row r="86" spans="1:19" ht="21.75" customHeight="1">
      <c r="A86" s="63"/>
      <c r="B86" s="96" t="s">
        <v>488</v>
      </c>
      <c r="C86" s="65"/>
      <c r="D86" s="411"/>
      <c r="E86" s="411">
        <v>240</v>
      </c>
      <c r="F86" s="411"/>
      <c r="G86" s="411"/>
      <c r="H86" s="411"/>
      <c r="I86" s="411"/>
      <c r="J86" s="433">
        <f>SUM(D86:I86)</f>
        <v>240</v>
      </c>
      <c r="K86" s="411"/>
      <c r="L86" s="428">
        <f>+J86-K86</f>
        <v>240</v>
      </c>
      <c r="M86" s="428">
        <f>+R42-L86</f>
        <v>-240</v>
      </c>
      <c r="P86" s="327"/>
      <c r="Q86" s="327"/>
      <c r="R86" s="66"/>
      <c r="S86" s="727"/>
    </row>
    <row r="87" spans="1:19" ht="21.75" customHeight="1">
      <c r="A87" s="63"/>
      <c r="B87" s="96" t="s">
        <v>478</v>
      </c>
      <c r="C87" s="65"/>
      <c r="D87" s="411">
        <v>0</v>
      </c>
      <c r="E87" s="411">
        <v>0</v>
      </c>
      <c r="F87" s="411">
        <v>0</v>
      </c>
      <c r="G87" s="411">
        <v>0</v>
      </c>
      <c r="H87" s="411">
        <v>0</v>
      </c>
      <c r="I87" s="411">
        <v>0</v>
      </c>
      <c r="J87" s="433">
        <f>SUM(D87:I87)</f>
        <v>0</v>
      </c>
      <c r="K87" s="411">
        <v>0</v>
      </c>
      <c r="L87" s="428">
        <f>+J87-K87</f>
        <v>0</v>
      </c>
      <c r="M87" s="428">
        <f>+R43-L87</f>
        <v>-3325</v>
      </c>
      <c r="S87" s="162"/>
    </row>
    <row r="88" spans="1:19" ht="23.25" customHeight="1" thickBot="1">
      <c r="A88" s="18"/>
      <c r="B88" s="99" t="s">
        <v>11</v>
      </c>
      <c r="C88" s="69"/>
      <c r="D88" s="430">
        <f>SUM(D58:D87)</f>
        <v>555036</v>
      </c>
      <c r="E88" s="430">
        <f aca="true" t="shared" si="2" ref="E88:M88">SUM(E58:E87)</f>
        <v>2193</v>
      </c>
      <c r="F88" s="430">
        <f t="shared" si="2"/>
        <v>440</v>
      </c>
      <c r="G88" s="430">
        <f t="shared" si="2"/>
        <v>53496</v>
      </c>
      <c r="H88" s="430">
        <f t="shared" si="2"/>
        <v>27295</v>
      </c>
      <c r="I88" s="430">
        <f t="shared" si="2"/>
        <v>116497</v>
      </c>
      <c r="J88" s="430">
        <f t="shared" si="2"/>
        <v>754957</v>
      </c>
      <c r="K88" s="440">
        <f t="shared" si="2"/>
        <v>116497</v>
      </c>
      <c r="L88" s="739">
        <f t="shared" si="2"/>
        <v>638460</v>
      </c>
      <c r="M88" s="434">
        <f t="shared" si="2"/>
        <v>101893</v>
      </c>
      <c r="N88" s="100"/>
      <c r="P88" s="327"/>
      <c r="Q88" s="327"/>
      <c r="R88" s="66"/>
      <c r="S88" s="149"/>
    </row>
    <row r="89" spans="1:19" ht="37.5" customHeight="1">
      <c r="A89" s="18"/>
      <c r="B89" s="67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63"/>
      <c r="S89" s="728"/>
    </row>
    <row r="90" spans="1:19" ht="15">
      <c r="A90" s="18"/>
      <c r="B90" s="17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68"/>
      <c r="P90" s="18"/>
      <c r="Q90" s="18"/>
      <c r="R90" s="18"/>
      <c r="S90" s="22"/>
    </row>
    <row r="91" spans="1:19" ht="15">
      <c r="A91" s="18"/>
      <c r="B91" s="17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2"/>
    </row>
    <row r="92" spans="1:19" ht="15">
      <c r="A92" s="18"/>
      <c r="B92" s="17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2"/>
    </row>
    <row r="93" spans="1:19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2"/>
    </row>
    <row r="94" spans="1:19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2"/>
    </row>
    <row r="95" spans="1:19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2"/>
    </row>
    <row r="96" spans="1:19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22"/>
    </row>
    <row r="97" spans="1:19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2"/>
    </row>
    <row r="98" spans="1:19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2"/>
    </row>
    <row r="99" spans="1:19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2"/>
    </row>
    <row r="100" spans="1:19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22"/>
    </row>
    <row r="101" spans="1:19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22"/>
    </row>
    <row r="102" spans="1:19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22"/>
    </row>
    <row r="103" spans="1:19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22"/>
    </row>
    <row r="104" spans="1:19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22"/>
    </row>
    <row r="105" spans="1:19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22"/>
    </row>
    <row r="106" spans="1:19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22"/>
    </row>
    <row r="107" spans="1:19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2"/>
    </row>
    <row r="108" spans="1:19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22"/>
    </row>
    <row r="109" spans="1:19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22"/>
    </row>
    <row r="110" spans="1:19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2"/>
    </row>
    <row r="111" spans="1:19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2"/>
    </row>
    <row r="112" spans="1:19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2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22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2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22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22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22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2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2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2"/>
    </row>
    <row r="121" spans="4:19" ht="15"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S121" s="162"/>
    </row>
    <row r="122" spans="4:19" ht="15"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S122" s="162"/>
    </row>
    <row r="123" spans="4:19" ht="15"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S123" s="162"/>
    </row>
    <row r="124" spans="4:19" ht="15"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S124" s="162"/>
    </row>
    <row r="125" spans="4:17" ht="15"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4:17" ht="15"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4:17" ht="15"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4:17" ht="15"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4:17" ht="15"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4:17" ht="15"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4:17" ht="15"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4:17" ht="15"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4:17" ht="15"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4:17" ht="15"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</sheetData>
  <sheetProtection/>
  <printOptions horizontalCentered="1"/>
  <pageMargins left="0" right="0" top="0" bottom="0" header="0" footer="0"/>
  <pageSetup fitToHeight="2" horizontalDpi="600" verticalDpi="600" orientation="landscape" paperSize="9" scale="60" r:id="rId1"/>
  <rowBreaks count="1" manualBreakCount="1">
    <brk id="44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E43"/>
  <sheetViews>
    <sheetView showGridLines="0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2.5546875" style="10" customWidth="1"/>
    <col min="2" max="2" width="41.5546875" style="10" customWidth="1"/>
    <col min="3" max="3" width="12.88671875" style="10" customWidth="1"/>
    <col min="4" max="4" width="13.4453125" style="10" customWidth="1"/>
    <col min="5" max="5" width="5.10546875" style="10" customWidth="1"/>
    <col min="6" max="16384" width="8.88671875" style="10" customWidth="1"/>
  </cols>
  <sheetData>
    <row r="1" spans="1:5" ht="18">
      <c r="A1" s="156"/>
      <c r="E1" s="157"/>
    </row>
    <row r="2" ht="20.25">
      <c r="A2" s="158"/>
    </row>
    <row r="3" ht="24.75" customHeight="1">
      <c r="B3" s="106" t="s">
        <v>229</v>
      </c>
    </row>
    <row r="5" ht="15" customHeight="1"/>
    <row r="6" spans="2:4" ht="15" customHeight="1">
      <c r="B6" s="107" t="s">
        <v>108</v>
      </c>
      <c r="C6" s="318" t="s">
        <v>161</v>
      </c>
      <c r="D6" s="318" t="s">
        <v>178</v>
      </c>
    </row>
    <row r="7" spans="2:4" ht="15" customHeight="1">
      <c r="B7" s="108"/>
      <c r="C7" s="109" t="s">
        <v>64</v>
      </c>
      <c r="D7" s="109" t="s">
        <v>64</v>
      </c>
    </row>
    <row r="8" spans="2:4" ht="15" customHeight="1">
      <c r="B8" s="168"/>
      <c r="C8" s="111" t="s">
        <v>36</v>
      </c>
      <c r="D8" s="111" t="s">
        <v>36</v>
      </c>
    </row>
    <row r="9" spans="2:4" ht="18.75" customHeight="1">
      <c r="B9" s="494" t="s">
        <v>190</v>
      </c>
      <c r="C9" s="495">
        <v>1016</v>
      </c>
      <c r="D9" s="437">
        <v>1150</v>
      </c>
    </row>
    <row r="10" spans="2:4" ht="18.75" customHeight="1">
      <c r="B10" s="494" t="s">
        <v>191</v>
      </c>
      <c r="C10" s="495">
        <v>15219</v>
      </c>
      <c r="D10" s="437">
        <v>13529</v>
      </c>
    </row>
    <row r="11" spans="2:4" ht="18.75" customHeight="1">
      <c r="B11" s="494" t="s">
        <v>232</v>
      </c>
      <c r="C11" s="495">
        <v>4914</v>
      </c>
      <c r="D11" s="437">
        <v>8383</v>
      </c>
    </row>
    <row r="12" spans="2:4" ht="18.75" customHeight="1">
      <c r="B12" s="494" t="s">
        <v>233</v>
      </c>
      <c r="C12" s="495">
        <v>11384</v>
      </c>
      <c r="D12" s="437">
        <v>9689</v>
      </c>
    </row>
    <row r="13" spans="2:4" ht="18.75" customHeight="1">
      <c r="B13" s="494" t="s">
        <v>234</v>
      </c>
      <c r="C13" s="495">
        <v>62440</v>
      </c>
      <c r="D13" s="437">
        <v>63765</v>
      </c>
    </row>
    <row r="14" spans="2:4" ht="18.75" customHeight="1">
      <c r="B14" s="494" t="s">
        <v>466</v>
      </c>
      <c r="C14" s="495">
        <v>-1253</v>
      </c>
      <c r="D14" s="437">
        <v>-843</v>
      </c>
    </row>
    <row r="15" spans="2:4" ht="18.75" customHeight="1">
      <c r="B15" s="494" t="s">
        <v>192</v>
      </c>
      <c r="C15" s="495">
        <v>-646</v>
      </c>
      <c r="D15" s="437">
        <v>-816</v>
      </c>
    </row>
    <row r="16" spans="2:4" ht="18.75" customHeight="1">
      <c r="B16" s="494" t="s">
        <v>235</v>
      </c>
      <c r="C16" s="495">
        <v>2167</v>
      </c>
      <c r="D16" s="437">
        <v>1111</v>
      </c>
    </row>
    <row r="17" spans="2:4" ht="18.75" customHeight="1">
      <c r="B17" s="494" t="s">
        <v>173</v>
      </c>
      <c r="C17" s="495">
        <v>0</v>
      </c>
      <c r="D17" s="437">
        <v>-39</v>
      </c>
    </row>
    <row r="18" spans="2:4" ht="18.75" customHeight="1">
      <c r="B18" s="112" t="s">
        <v>490</v>
      </c>
      <c r="C18" s="495">
        <v>-493</v>
      </c>
      <c r="D18" s="437">
        <v>0</v>
      </c>
    </row>
    <row r="19" spans="2:4" ht="18.75" customHeight="1">
      <c r="B19" s="113" t="s">
        <v>0</v>
      </c>
      <c r="C19" s="439">
        <f>SUM(C9:C18)</f>
        <v>94748</v>
      </c>
      <c r="D19" s="439">
        <f>SUM(D9:D18)</f>
        <v>95929</v>
      </c>
    </row>
    <row r="42" spans="2:3" ht="15">
      <c r="B42" s="768"/>
      <c r="C42" s="768"/>
    </row>
    <row r="43" spans="2:3" ht="15">
      <c r="B43" s="768"/>
      <c r="C43" s="768"/>
    </row>
  </sheetData>
  <sheetProtection/>
  <mergeCells count="2">
    <mergeCell ref="B42:C42"/>
    <mergeCell ref="B43:C43"/>
  </mergeCells>
  <printOptions/>
  <pageMargins left="0" right="1.220472440944882" top="0" bottom="0" header="0.5118110236220472" footer="0.5118110236220472"/>
  <pageSetup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W71"/>
  <sheetViews>
    <sheetView showGridLines="0" defaultGridColor="0" zoomScale="75" zoomScaleNormal="75" zoomScaleSheetLayoutView="75" zoomScalePageLayoutView="0" colorId="22" workbookViewId="0" topLeftCell="A1">
      <selection activeCell="C23" sqref="C23"/>
    </sheetView>
  </sheetViews>
  <sheetFormatPr defaultColWidth="9.77734375" defaultRowHeight="15"/>
  <cols>
    <col min="1" max="1" width="2.99609375" style="10" customWidth="1"/>
    <col min="2" max="2" width="25.77734375" style="10" customWidth="1"/>
    <col min="3" max="3" width="8.6640625" style="10" customWidth="1"/>
    <col min="4" max="4" width="7.77734375" style="10" customWidth="1"/>
    <col min="5" max="5" width="8.4453125" style="10" bestFit="1" customWidth="1"/>
    <col min="6" max="6" width="8.77734375" style="10" bestFit="1" customWidth="1"/>
    <col min="7" max="7" width="7.99609375" style="10" bestFit="1" customWidth="1"/>
    <col min="8" max="8" width="7.88671875" style="10" bestFit="1" customWidth="1"/>
    <col min="9" max="9" width="7.77734375" style="10" customWidth="1"/>
    <col min="10" max="10" width="9.4453125" style="10" customWidth="1"/>
    <col min="11" max="11" width="7.4453125" style="10" customWidth="1"/>
    <col min="12" max="12" width="8.5546875" style="10" bestFit="1" customWidth="1"/>
    <col min="13" max="13" width="9.4453125" style="10" customWidth="1"/>
    <col min="14" max="14" width="7.77734375" style="10" customWidth="1"/>
    <col min="15" max="15" width="6.77734375" style="10" customWidth="1"/>
    <col min="16" max="16" width="7.3359375" style="10" bestFit="1" customWidth="1"/>
    <col min="17" max="17" width="8.5546875" style="10" bestFit="1" customWidth="1"/>
    <col min="18" max="18" width="8.3359375" style="10" customWidth="1"/>
    <col min="19" max="19" width="7.88671875" style="10" customWidth="1"/>
    <col min="20" max="16384" width="9.77734375" style="10" customWidth="1"/>
  </cols>
  <sheetData>
    <row r="1" spans="1:23" ht="23.25" customHeight="1">
      <c r="A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2"/>
      <c r="T1" s="14"/>
      <c r="U1" s="14"/>
      <c r="V1" s="14"/>
      <c r="W1" s="14"/>
    </row>
    <row r="2" spans="1:19" ht="30" customHeight="1">
      <c r="A2" s="15"/>
      <c r="B2" s="16" t="s">
        <v>230</v>
      </c>
      <c r="C2" s="115"/>
      <c r="D2" s="115"/>
      <c r="E2" s="115"/>
      <c r="F2" s="115"/>
      <c r="G2" s="11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2.5" customHeight="1" thickBot="1">
      <c r="A3" s="114"/>
      <c r="B3" s="116"/>
      <c r="C3" s="115"/>
      <c r="D3" s="115"/>
      <c r="E3" s="115"/>
      <c r="F3" s="115"/>
      <c r="G3" s="11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8.75" customHeight="1" thickBot="1">
      <c r="A4" s="95"/>
      <c r="B4" s="152" t="s">
        <v>194</v>
      </c>
      <c r="C4" s="445"/>
      <c r="D4" s="115"/>
      <c r="E4" s="115"/>
      <c r="F4" s="115"/>
      <c r="G4" s="11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0.5" customHeight="1">
      <c r="A5" s="94"/>
      <c r="B5" s="117"/>
      <c r="C5" s="118"/>
      <c r="D5" s="119"/>
      <c r="E5" s="26"/>
      <c r="F5" s="27"/>
      <c r="G5" s="27"/>
      <c r="H5" s="28"/>
      <c r="I5" s="28"/>
      <c r="J5" s="29"/>
      <c r="K5" s="28"/>
      <c r="L5" s="29"/>
      <c r="M5" s="28"/>
      <c r="N5" s="28"/>
      <c r="O5" s="339"/>
      <c r="P5" s="446"/>
      <c r="Q5" s="119"/>
      <c r="R5" s="330"/>
      <c r="S5" s="350"/>
    </row>
    <row r="6" spans="1:19" ht="10.5" customHeight="1">
      <c r="A6" s="95"/>
      <c r="B6" s="120" t="s">
        <v>140</v>
      </c>
      <c r="C6" s="121" t="s">
        <v>1</v>
      </c>
      <c r="D6" s="121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81" t="s">
        <v>8</v>
      </c>
      <c r="P6" s="338" t="s">
        <v>9</v>
      </c>
      <c r="Q6" s="122" t="s">
        <v>10</v>
      </c>
      <c r="R6" s="169" t="s">
        <v>11</v>
      </c>
      <c r="S6" s="123"/>
    </row>
    <row r="7" spans="1:19" ht="12" customHeight="1">
      <c r="A7" s="95"/>
      <c r="B7" s="120" t="s">
        <v>120</v>
      </c>
      <c r="C7" s="43" t="s">
        <v>132</v>
      </c>
      <c r="D7" s="43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37" t="s">
        <v>14</v>
      </c>
      <c r="N7" s="36" t="s">
        <v>19</v>
      </c>
      <c r="O7" s="81" t="s">
        <v>20</v>
      </c>
      <c r="P7" s="338" t="s">
        <v>21</v>
      </c>
      <c r="Q7" s="122" t="s">
        <v>22</v>
      </c>
      <c r="R7" s="169" t="s">
        <v>23</v>
      </c>
      <c r="S7" s="123"/>
    </row>
    <row r="8" spans="1:19" ht="12" customHeight="1">
      <c r="A8" s="95"/>
      <c r="B8" s="124"/>
      <c r="C8" s="43" t="s">
        <v>24</v>
      </c>
      <c r="D8" s="43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81"/>
      <c r="N8" s="36"/>
      <c r="O8" s="81"/>
      <c r="P8" s="338"/>
      <c r="Q8" s="122" t="s">
        <v>27</v>
      </c>
      <c r="R8" s="169" t="s">
        <v>28</v>
      </c>
      <c r="S8" s="123"/>
    </row>
    <row r="9" spans="1:19" ht="11.25" customHeight="1">
      <c r="A9" s="95"/>
      <c r="B9" s="124"/>
      <c r="C9" s="43" t="s">
        <v>14</v>
      </c>
      <c r="D9" s="43"/>
      <c r="E9" s="36" t="s">
        <v>29</v>
      </c>
      <c r="F9" s="36" t="s">
        <v>30</v>
      </c>
      <c r="G9" s="36"/>
      <c r="H9" s="36"/>
      <c r="I9" s="36"/>
      <c r="J9" s="36" t="s">
        <v>31</v>
      </c>
      <c r="K9" s="48"/>
      <c r="L9" s="36"/>
      <c r="M9" s="81"/>
      <c r="N9" s="36"/>
      <c r="O9" s="81"/>
      <c r="P9" s="338"/>
      <c r="Q9" s="122" t="s">
        <v>32</v>
      </c>
      <c r="R9" s="169" t="s">
        <v>33</v>
      </c>
      <c r="S9" s="123"/>
    </row>
    <row r="10" spans="1:19" ht="10.5" customHeight="1">
      <c r="A10" s="95"/>
      <c r="B10" s="125"/>
      <c r="C10" s="50" t="s">
        <v>34</v>
      </c>
      <c r="D10" s="50"/>
      <c r="E10" s="52" t="s">
        <v>34</v>
      </c>
      <c r="F10" s="53"/>
      <c r="G10" s="53"/>
      <c r="H10" s="53"/>
      <c r="I10" s="53"/>
      <c r="J10" s="53" t="s">
        <v>35</v>
      </c>
      <c r="K10" s="54"/>
      <c r="L10" s="53"/>
      <c r="M10" s="87"/>
      <c r="N10" s="53"/>
      <c r="O10" s="87"/>
      <c r="P10" s="340"/>
      <c r="Q10" s="121"/>
      <c r="R10" s="170"/>
      <c r="S10" s="123"/>
    </row>
    <row r="11" spans="1:19" ht="10.5" customHeight="1">
      <c r="A11" s="95"/>
      <c r="B11" s="55"/>
      <c r="C11" s="43" t="s">
        <v>36</v>
      </c>
      <c r="D11" s="43" t="s">
        <v>36</v>
      </c>
      <c r="E11" s="43" t="s">
        <v>36</v>
      </c>
      <c r="F11" s="43" t="s">
        <v>36</v>
      </c>
      <c r="G11" s="43" t="s">
        <v>36</v>
      </c>
      <c r="H11" s="43" t="s">
        <v>36</v>
      </c>
      <c r="I11" s="43" t="s">
        <v>36</v>
      </c>
      <c r="J11" s="43" t="s">
        <v>36</v>
      </c>
      <c r="K11" s="43" t="s">
        <v>36</v>
      </c>
      <c r="L11" s="43" t="s">
        <v>36</v>
      </c>
      <c r="M11" s="338" t="s">
        <v>36</v>
      </c>
      <c r="N11" s="43" t="s">
        <v>36</v>
      </c>
      <c r="O11" s="338" t="s">
        <v>36</v>
      </c>
      <c r="P11" s="338" t="s">
        <v>36</v>
      </c>
      <c r="Q11" s="122" t="s">
        <v>36</v>
      </c>
      <c r="R11" s="169" t="s">
        <v>36</v>
      </c>
      <c r="S11" s="165"/>
    </row>
    <row r="12" spans="1:19" ht="15" customHeight="1">
      <c r="A12" s="95"/>
      <c r="B12" s="154" t="s">
        <v>108</v>
      </c>
      <c r="C12" s="457"/>
      <c r="D12" s="457"/>
      <c r="E12" s="460"/>
      <c r="F12" s="457"/>
      <c r="G12" s="457"/>
      <c r="H12" s="457"/>
      <c r="I12" s="457"/>
      <c r="J12" s="457"/>
      <c r="K12" s="457"/>
      <c r="L12" s="457"/>
      <c r="M12" s="458"/>
      <c r="N12" s="457"/>
      <c r="O12" s="458"/>
      <c r="P12" s="461"/>
      <c r="Q12" s="462"/>
      <c r="R12" s="485"/>
      <c r="S12" s="165"/>
    </row>
    <row r="13" spans="1:19" ht="19.5" customHeight="1">
      <c r="A13" s="63"/>
      <c r="B13" s="64" t="s">
        <v>190</v>
      </c>
      <c r="C13" s="411">
        <v>0</v>
      </c>
      <c r="D13" s="411">
        <v>0</v>
      </c>
      <c r="E13" s="429">
        <f>+C13+D13</f>
        <v>0</v>
      </c>
      <c r="F13" s="411">
        <v>0</v>
      </c>
      <c r="G13" s="411">
        <v>0</v>
      </c>
      <c r="H13" s="411">
        <v>0</v>
      </c>
      <c r="I13" s="411">
        <v>1150</v>
      </c>
      <c r="J13" s="411">
        <v>0</v>
      </c>
      <c r="K13" s="411">
        <v>0</v>
      </c>
      <c r="L13" s="411">
        <v>0</v>
      </c>
      <c r="M13" s="411">
        <v>0</v>
      </c>
      <c r="N13" s="411">
        <v>0</v>
      </c>
      <c r="O13" s="411">
        <v>0</v>
      </c>
      <c r="P13" s="433">
        <f>SUM(E13:O13)</f>
        <v>1150</v>
      </c>
      <c r="Q13" s="411">
        <v>0</v>
      </c>
      <c r="R13" s="428">
        <f>+P13-Q13</f>
        <v>1150</v>
      </c>
      <c r="S13" s="729"/>
    </row>
    <row r="14" spans="1:19" ht="19.5" customHeight="1">
      <c r="A14" s="63"/>
      <c r="B14" s="64" t="s">
        <v>191</v>
      </c>
      <c r="C14" s="411">
        <v>715</v>
      </c>
      <c r="D14" s="411">
        <v>0</v>
      </c>
      <c r="E14" s="429">
        <f aca="true" t="shared" si="0" ref="E14:E21">+C14+D14</f>
        <v>715</v>
      </c>
      <c r="F14" s="411">
        <v>63</v>
      </c>
      <c r="G14" s="411">
        <v>168</v>
      </c>
      <c r="H14" s="411">
        <v>4</v>
      </c>
      <c r="I14" s="411">
        <v>295</v>
      </c>
      <c r="J14" s="411">
        <v>11998</v>
      </c>
      <c r="K14" s="411">
        <v>0</v>
      </c>
      <c r="L14" s="411">
        <v>0</v>
      </c>
      <c r="M14" s="411">
        <v>0</v>
      </c>
      <c r="N14" s="411">
        <v>42</v>
      </c>
      <c r="O14" s="411">
        <v>313</v>
      </c>
      <c r="P14" s="433">
        <f aca="true" t="shared" si="1" ref="P14:P21">SUM(E14:O14)</f>
        <v>13598</v>
      </c>
      <c r="Q14" s="411">
        <v>0</v>
      </c>
      <c r="R14" s="428">
        <f aca="true" t="shared" si="2" ref="R14:R21">+P14-Q14</f>
        <v>13598</v>
      </c>
      <c r="S14" s="729"/>
    </row>
    <row r="15" spans="1:19" ht="19.5" customHeight="1">
      <c r="A15" s="63"/>
      <c r="B15" s="64" t="s">
        <v>232</v>
      </c>
      <c r="C15" s="411">
        <v>1412</v>
      </c>
      <c r="D15" s="411">
        <v>0</v>
      </c>
      <c r="E15" s="429">
        <f t="shared" si="0"/>
        <v>1412</v>
      </c>
      <c r="F15" s="411">
        <v>884</v>
      </c>
      <c r="G15" s="411">
        <v>8</v>
      </c>
      <c r="H15" s="411">
        <v>36</v>
      </c>
      <c r="I15" s="411">
        <v>542</v>
      </c>
      <c r="J15" s="411">
        <v>4700</v>
      </c>
      <c r="K15" s="411">
        <v>56</v>
      </c>
      <c r="L15" s="411">
        <v>0</v>
      </c>
      <c r="M15" s="411">
        <v>0</v>
      </c>
      <c r="N15" s="411">
        <v>5027</v>
      </c>
      <c r="O15" s="411">
        <v>9</v>
      </c>
      <c r="P15" s="433">
        <f t="shared" si="1"/>
        <v>12674</v>
      </c>
      <c r="Q15" s="411">
        <v>2321</v>
      </c>
      <c r="R15" s="428">
        <f t="shared" si="2"/>
        <v>10353</v>
      </c>
      <c r="S15" s="729"/>
    </row>
    <row r="16" spans="1:19" ht="19.5" customHeight="1">
      <c r="A16" s="95"/>
      <c r="B16" s="64" t="s">
        <v>233</v>
      </c>
      <c r="C16" s="411">
        <v>9644</v>
      </c>
      <c r="D16" s="411">
        <v>0</v>
      </c>
      <c r="E16" s="429">
        <f t="shared" si="0"/>
        <v>9644</v>
      </c>
      <c r="F16" s="411">
        <v>417</v>
      </c>
      <c r="G16" s="411">
        <v>82</v>
      </c>
      <c r="H16" s="411">
        <v>93</v>
      </c>
      <c r="I16" s="411">
        <v>4144</v>
      </c>
      <c r="J16" s="411">
        <v>1054</v>
      </c>
      <c r="K16" s="411">
        <v>4433</v>
      </c>
      <c r="L16" s="411">
        <v>0</v>
      </c>
      <c r="M16" s="411">
        <v>67</v>
      </c>
      <c r="N16" s="411">
        <v>2074</v>
      </c>
      <c r="O16" s="411">
        <v>87</v>
      </c>
      <c r="P16" s="433">
        <f t="shared" si="1"/>
        <v>22095</v>
      </c>
      <c r="Q16" s="411">
        <v>2098</v>
      </c>
      <c r="R16" s="428">
        <f t="shared" si="2"/>
        <v>19997</v>
      </c>
      <c r="S16" s="729"/>
    </row>
    <row r="17" spans="1:19" ht="19.5" customHeight="1">
      <c r="A17" s="95"/>
      <c r="B17" s="64" t="s">
        <v>234</v>
      </c>
      <c r="C17" s="411">
        <v>7838</v>
      </c>
      <c r="D17" s="411">
        <v>0</v>
      </c>
      <c r="E17" s="429">
        <f t="shared" si="0"/>
        <v>7838</v>
      </c>
      <c r="F17" s="411">
        <v>100</v>
      </c>
      <c r="G17" s="411">
        <v>-2</v>
      </c>
      <c r="H17" s="411">
        <v>83</v>
      </c>
      <c r="I17" s="411">
        <v>59922</v>
      </c>
      <c r="J17" s="411">
        <v>2000</v>
      </c>
      <c r="K17" s="411">
        <v>721</v>
      </c>
      <c r="L17" s="411">
        <v>0</v>
      </c>
      <c r="M17" s="411">
        <v>0</v>
      </c>
      <c r="N17" s="411">
        <v>1169</v>
      </c>
      <c r="O17" s="411">
        <v>89</v>
      </c>
      <c r="P17" s="433">
        <f t="shared" si="1"/>
        <v>71920</v>
      </c>
      <c r="Q17" s="411">
        <v>900</v>
      </c>
      <c r="R17" s="428">
        <f t="shared" si="2"/>
        <v>71020</v>
      </c>
      <c r="S17" s="729"/>
    </row>
    <row r="18" spans="1:19" ht="19.5" customHeight="1">
      <c r="A18" s="95"/>
      <c r="B18" s="64" t="s">
        <v>466</v>
      </c>
      <c r="C18" s="411">
        <v>0</v>
      </c>
      <c r="D18" s="411">
        <v>0</v>
      </c>
      <c r="E18" s="429">
        <f t="shared" si="0"/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411">
        <v>0</v>
      </c>
      <c r="O18" s="411">
        <v>0</v>
      </c>
      <c r="P18" s="433">
        <f t="shared" si="1"/>
        <v>0</v>
      </c>
      <c r="Q18" s="411">
        <v>0</v>
      </c>
      <c r="R18" s="428">
        <f t="shared" si="2"/>
        <v>0</v>
      </c>
      <c r="S18" s="729"/>
    </row>
    <row r="19" spans="1:19" ht="19.5" customHeight="1">
      <c r="A19" s="95"/>
      <c r="B19" s="64" t="s">
        <v>192</v>
      </c>
      <c r="C19" s="411">
        <v>4109</v>
      </c>
      <c r="D19" s="411">
        <v>0</v>
      </c>
      <c r="E19" s="429">
        <f t="shared" si="0"/>
        <v>4109</v>
      </c>
      <c r="F19" s="411">
        <v>30</v>
      </c>
      <c r="G19" s="411">
        <v>220</v>
      </c>
      <c r="H19" s="411">
        <v>77</v>
      </c>
      <c r="I19" s="411">
        <v>1011</v>
      </c>
      <c r="J19" s="411">
        <v>0</v>
      </c>
      <c r="K19" s="411">
        <v>0</v>
      </c>
      <c r="L19" s="411">
        <v>0</v>
      </c>
      <c r="M19" s="411">
        <v>0</v>
      </c>
      <c r="N19" s="411">
        <v>61</v>
      </c>
      <c r="O19" s="411">
        <v>0</v>
      </c>
      <c r="P19" s="433">
        <f t="shared" si="1"/>
        <v>5508</v>
      </c>
      <c r="Q19" s="411">
        <v>4252</v>
      </c>
      <c r="R19" s="428">
        <f t="shared" si="2"/>
        <v>1256</v>
      </c>
      <c r="S19" s="729"/>
    </row>
    <row r="20" spans="1:19" ht="19.5" customHeight="1">
      <c r="A20" s="95"/>
      <c r="B20" s="64" t="s">
        <v>236</v>
      </c>
      <c r="C20" s="412">
        <v>1756</v>
      </c>
      <c r="D20" s="411">
        <v>0</v>
      </c>
      <c r="E20" s="429">
        <f t="shared" si="0"/>
        <v>1756</v>
      </c>
      <c r="F20" s="411">
        <v>12</v>
      </c>
      <c r="G20" s="411">
        <v>223</v>
      </c>
      <c r="H20" s="411">
        <v>220</v>
      </c>
      <c r="I20" s="411">
        <v>1557</v>
      </c>
      <c r="J20" s="411">
        <v>0</v>
      </c>
      <c r="K20" s="411"/>
      <c r="L20" s="411">
        <v>0</v>
      </c>
      <c r="M20" s="411">
        <v>0</v>
      </c>
      <c r="N20" s="411">
        <v>196</v>
      </c>
      <c r="O20" s="411">
        <v>8</v>
      </c>
      <c r="P20" s="433">
        <f t="shared" si="1"/>
        <v>3972</v>
      </c>
      <c r="Q20" s="411">
        <v>356</v>
      </c>
      <c r="R20" s="428">
        <f t="shared" si="2"/>
        <v>3616</v>
      </c>
      <c r="S20" s="729"/>
    </row>
    <row r="21" spans="1:19" ht="19.5" customHeight="1">
      <c r="A21" s="95"/>
      <c r="B21" s="64" t="s">
        <v>173</v>
      </c>
      <c r="C21" s="411">
        <v>2390</v>
      </c>
      <c r="D21" s="411">
        <v>0</v>
      </c>
      <c r="E21" s="429">
        <f t="shared" si="0"/>
        <v>2390</v>
      </c>
      <c r="F21" s="411">
        <v>85</v>
      </c>
      <c r="G21" s="411">
        <v>298</v>
      </c>
      <c r="H21" s="411">
        <v>45</v>
      </c>
      <c r="I21" s="411">
        <v>227</v>
      </c>
      <c r="J21" s="411">
        <v>0</v>
      </c>
      <c r="K21" s="411">
        <v>0</v>
      </c>
      <c r="L21" s="411">
        <v>0</v>
      </c>
      <c r="M21" s="411">
        <v>0</v>
      </c>
      <c r="N21" s="411">
        <v>19</v>
      </c>
      <c r="O21" s="411">
        <v>0</v>
      </c>
      <c r="P21" s="433">
        <f t="shared" si="1"/>
        <v>3064</v>
      </c>
      <c r="Q21" s="411">
        <v>2798</v>
      </c>
      <c r="R21" s="428">
        <f t="shared" si="2"/>
        <v>266</v>
      </c>
      <c r="S21" s="729"/>
    </row>
    <row r="22" spans="1:19" ht="19.5" customHeight="1">
      <c r="A22" s="95"/>
      <c r="B22" s="64"/>
      <c r="C22" s="413">
        <v>0</v>
      </c>
      <c r="D22" s="413"/>
      <c r="E22" s="429"/>
      <c r="F22" s="413"/>
      <c r="G22" s="413"/>
      <c r="H22" s="413"/>
      <c r="I22" s="413"/>
      <c r="J22" s="413"/>
      <c r="K22" s="413"/>
      <c r="L22" s="413"/>
      <c r="M22" s="414"/>
      <c r="N22" s="413"/>
      <c r="O22" s="414"/>
      <c r="P22" s="442"/>
      <c r="Q22" s="427"/>
      <c r="R22" s="428"/>
      <c r="S22" s="128"/>
    </row>
    <row r="23" spans="1:19" ht="25.5" customHeight="1" thickBot="1">
      <c r="A23" s="95"/>
      <c r="B23" s="166" t="s">
        <v>11</v>
      </c>
      <c r="C23" s="444">
        <f>SUM(C13:C21)</f>
        <v>27864</v>
      </c>
      <c r="D23" s="444">
        <f aca="true" t="shared" si="3" ref="D23:R23">SUM(D13:D21)</f>
        <v>0</v>
      </c>
      <c r="E23" s="444">
        <f t="shared" si="3"/>
        <v>27864</v>
      </c>
      <c r="F23" s="444">
        <f t="shared" si="3"/>
        <v>1591</v>
      </c>
      <c r="G23" s="444">
        <f t="shared" si="3"/>
        <v>997</v>
      </c>
      <c r="H23" s="444">
        <f t="shared" si="3"/>
        <v>558</v>
      </c>
      <c r="I23" s="444">
        <f t="shared" si="3"/>
        <v>68848</v>
      </c>
      <c r="J23" s="444">
        <f t="shared" si="3"/>
        <v>19752</v>
      </c>
      <c r="K23" s="444">
        <f t="shared" si="3"/>
        <v>5210</v>
      </c>
      <c r="L23" s="444">
        <f t="shared" si="3"/>
        <v>0</v>
      </c>
      <c r="M23" s="444">
        <f t="shared" si="3"/>
        <v>67</v>
      </c>
      <c r="N23" s="444">
        <f t="shared" si="3"/>
        <v>8588</v>
      </c>
      <c r="O23" s="444">
        <f t="shared" si="3"/>
        <v>506</v>
      </c>
      <c r="P23" s="444">
        <f t="shared" si="3"/>
        <v>133981</v>
      </c>
      <c r="Q23" s="740">
        <f t="shared" si="3"/>
        <v>12725</v>
      </c>
      <c r="R23" s="486">
        <f t="shared" si="3"/>
        <v>121256</v>
      </c>
      <c r="S23" s="128"/>
    </row>
    <row r="24" spans="1:19" ht="21" customHeight="1">
      <c r="A24" s="94"/>
      <c r="B24" s="171"/>
      <c r="C24" s="160"/>
      <c r="D24" s="160"/>
      <c r="E24" s="160"/>
      <c r="F24" s="155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49"/>
      <c r="R24" s="155"/>
      <c r="S24" s="149"/>
    </row>
    <row r="25" spans="1:19" ht="30" customHeight="1">
      <c r="A25" s="95"/>
      <c r="B25" s="16" t="s">
        <v>231</v>
      </c>
      <c r="C25" s="115"/>
      <c r="D25" s="115"/>
      <c r="E25" s="115"/>
      <c r="F25" s="115"/>
      <c r="G25" s="11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9" ht="21" customHeight="1" thickBot="1">
      <c r="A26" s="95"/>
      <c r="B26" s="131"/>
      <c r="C26" s="131"/>
      <c r="D26" s="131"/>
      <c r="E26" s="122"/>
      <c r="F26" s="122"/>
      <c r="G26" s="100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21" customHeight="1" thickBot="1">
      <c r="A27" s="95"/>
      <c r="B27" s="20" t="s">
        <v>195</v>
      </c>
      <c r="C27" s="21"/>
      <c r="D27" s="115"/>
      <c r="E27" s="115"/>
      <c r="F27" s="115"/>
      <c r="G27" s="115"/>
      <c r="H27" s="95"/>
      <c r="I27" s="95"/>
      <c r="J27" s="95"/>
      <c r="K27" s="95"/>
      <c r="L27" s="95"/>
      <c r="M27" s="320" t="s">
        <v>113</v>
      </c>
      <c r="N27" s="341"/>
      <c r="O27" s="24"/>
      <c r="P27" s="24"/>
      <c r="Q27" s="18"/>
      <c r="R27" s="18"/>
      <c r="S27" s="72"/>
    </row>
    <row r="28" spans="1:19" ht="17.25" customHeight="1">
      <c r="A28" s="95"/>
      <c r="B28" s="73"/>
      <c r="C28" s="27"/>
      <c r="D28" s="371" t="s">
        <v>26</v>
      </c>
      <c r="E28" s="74" t="s">
        <v>44</v>
      </c>
      <c r="F28" s="74" t="s">
        <v>37</v>
      </c>
      <c r="G28" s="74" t="s">
        <v>38</v>
      </c>
      <c r="H28" s="74" t="s">
        <v>39</v>
      </c>
      <c r="I28" s="74" t="s">
        <v>40</v>
      </c>
      <c r="J28" s="74" t="s">
        <v>9</v>
      </c>
      <c r="K28" s="420" t="s">
        <v>10</v>
      </c>
      <c r="L28" s="422" t="s">
        <v>11</v>
      </c>
      <c r="M28" s="169" t="s">
        <v>114</v>
      </c>
      <c r="N28" s="341"/>
      <c r="O28" s="82"/>
      <c r="P28" s="24"/>
      <c r="Q28" s="18"/>
      <c r="R28" s="18"/>
      <c r="S28" s="72"/>
    </row>
    <row r="29" spans="1:19" ht="17.25" customHeight="1">
      <c r="A29" s="95"/>
      <c r="B29" s="769" t="s">
        <v>140</v>
      </c>
      <c r="C29" s="770"/>
      <c r="D29" s="78"/>
      <c r="E29" s="36" t="s">
        <v>48</v>
      </c>
      <c r="F29" s="36"/>
      <c r="G29" s="36" t="s">
        <v>16</v>
      </c>
      <c r="H29" s="46"/>
      <c r="I29" s="36" t="s">
        <v>41</v>
      </c>
      <c r="J29" s="36" t="s">
        <v>42</v>
      </c>
      <c r="K29" s="415" t="s">
        <v>43</v>
      </c>
      <c r="L29" s="142" t="s">
        <v>23</v>
      </c>
      <c r="M29" s="169" t="s">
        <v>115</v>
      </c>
      <c r="N29" s="341"/>
      <c r="O29" s="82"/>
      <c r="P29" s="24"/>
      <c r="Q29" s="18"/>
      <c r="R29" s="18"/>
      <c r="S29" s="72"/>
    </row>
    <row r="30" spans="1:19" ht="17.25" customHeight="1">
      <c r="A30" s="95"/>
      <c r="B30" s="769" t="s">
        <v>121</v>
      </c>
      <c r="C30" s="770"/>
      <c r="D30" s="78"/>
      <c r="E30" s="36" t="s">
        <v>16</v>
      </c>
      <c r="F30" s="36"/>
      <c r="G30" s="36" t="s">
        <v>20</v>
      </c>
      <c r="H30" s="46"/>
      <c r="I30" s="46" t="s">
        <v>45</v>
      </c>
      <c r="J30" s="36" t="s">
        <v>46</v>
      </c>
      <c r="K30" s="415" t="s">
        <v>47</v>
      </c>
      <c r="L30" s="142" t="s">
        <v>28</v>
      </c>
      <c r="M30" s="169" t="s">
        <v>116</v>
      </c>
      <c r="N30" s="342"/>
      <c r="O30" s="82"/>
      <c r="P30" s="24"/>
      <c r="Q30" s="18"/>
      <c r="R30" s="18"/>
      <c r="S30" s="72"/>
    </row>
    <row r="31" spans="1:19" ht="17.25" customHeight="1">
      <c r="A31" s="95"/>
      <c r="B31" s="80"/>
      <c r="C31" s="36"/>
      <c r="D31" s="81"/>
      <c r="E31" s="36" t="s">
        <v>51</v>
      </c>
      <c r="F31" s="36"/>
      <c r="G31" s="36"/>
      <c r="H31" s="36"/>
      <c r="I31" s="36" t="s">
        <v>49</v>
      </c>
      <c r="J31" s="36"/>
      <c r="K31" s="415" t="s">
        <v>40</v>
      </c>
      <c r="L31" s="142" t="s">
        <v>33</v>
      </c>
      <c r="M31" s="169"/>
      <c r="N31" s="343"/>
      <c r="O31" s="94"/>
      <c r="P31" s="94"/>
      <c r="Q31" s="95"/>
      <c r="R31" s="71"/>
      <c r="S31" s="71"/>
    </row>
    <row r="32" spans="1:19" ht="17.25" customHeight="1">
      <c r="A32" s="95"/>
      <c r="B32" s="80"/>
      <c r="C32" s="36"/>
      <c r="D32" s="81"/>
      <c r="E32" s="36"/>
      <c r="F32" s="36"/>
      <c r="G32" s="36"/>
      <c r="H32" s="36"/>
      <c r="I32" s="36" t="s">
        <v>50</v>
      </c>
      <c r="J32" s="36"/>
      <c r="K32" s="415" t="s">
        <v>41</v>
      </c>
      <c r="L32" s="418"/>
      <c r="M32" s="421"/>
      <c r="N32" s="123"/>
      <c r="O32" s="323"/>
      <c r="P32" s="94"/>
      <c r="Q32" s="95"/>
      <c r="R32" s="56"/>
      <c r="S32" s="83"/>
    </row>
    <row r="33" spans="1:19" ht="17.25" customHeight="1">
      <c r="A33" s="95"/>
      <c r="B33" s="86"/>
      <c r="C33" s="53"/>
      <c r="D33" s="87"/>
      <c r="E33" s="53"/>
      <c r="F33" s="53"/>
      <c r="G33" s="53"/>
      <c r="H33" s="53"/>
      <c r="I33" s="53" t="s">
        <v>52</v>
      </c>
      <c r="J33" s="53"/>
      <c r="K33" s="416"/>
      <c r="L33" s="419"/>
      <c r="M33" s="324"/>
      <c r="N33" s="123"/>
      <c r="O33" s="323"/>
      <c r="P33" s="94"/>
      <c r="Q33" s="95"/>
      <c r="R33" s="56"/>
      <c r="S33" s="88"/>
    </row>
    <row r="34" spans="1:19" ht="21" customHeight="1">
      <c r="A34" s="95"/>
      <c r="B34" s="132"/>
      <c r="C34" s="91"/>
      <c r="D34" s="43" t="s">
        <v>36</v>
      </c>
      <c r="E34" s="43" t="s">
        <v>36</v>
      </c>
      <c r="F34" s="43" t="s">
        <v>36</v>
      </c>
      <c r="G34" s="43" t="s">
        <v>36</v>
      </c>
      <c r="H34" s="43" t="s">
        <v>36</v>
      </c>
      <c r="I34" s="43" t="s">
        <v>36</v>
      </c>
      <c r="J34" s="43" t="s">
        <v>36</v>
      </c>
      <c r="K34" s="323" t="s">
        <v>36</v>
      </c>
      <c r="L34" s="332" t="s">
        <v>36</v>
      </c>
      <c r="M34" s="332" t="s">
        <v>36</v>
      </c>
      <c r="N34" s="350"/>
      <c r="O34" s="134"/>
      <c r="P34" s="94"/>
      <c r="Q34" s="95"/>
      <c r="R34" s="89"/>
      <c r="S34" s="134"/>
    </row>
    <row r="35" spans="1:19" ht="15" customHeight="1">
      <c r="A35" s="95"/>
      <c r="B35" s="135" t="s">
        <v>108</v>
      </c>
      <c r="C35" s="126"/>
      <c r="D35" s="459"/>
      <c r="E35" s="459"/>
      <c r="F35" s="459"/>
      <c r="G35" s="459"/>
      <c r="H35" s="459"/>
      <c r="I35" s="459"/>
      <c r="J35" s="126"/>
      <c r="K35" s="98"/>
      <c r="L35" s="145"/>
      <c r="M35" s="145"/>
      <c r="N35" s="344"/>
      <c r="O35" s="93"/>
      <c r="P35" s="94"/>
      <c r="Q35" s="95"/>
      <c r="R35" s="133"/>
      <c r="S35" s="93"/>
    </row>
    <row r="36" spans="1:19" ht="19.5" customHeight="1">
      <c r="A36" s="63"/>
      <c r="B36" s="96" t="s">
        <v>190</v>
      </c>
      <c r="C36" s="404"/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33">
        <f>SUM(D36:I36)</f>
        <v>0</v>
      </c>
      <c r="K36" s="411">
        <v>0</v>
      </c>
      <c r="L36" s="428">
        <f>+J36-K36</f>
        <v>0</v>
      </c>
      <c r="M36" s="428">
        <f>+R13-L36</f>
        <v>1150</v>
      </c>
      <c r="N36" s="66"/>
      <c r="P36" s="63"/>
      <c r="Q36" s="63"/>
      <c r="R36" s="133"/>
      <c r="S36" s="727"/>
    </row>
    <row r="37" spans="1:19" ht="19.5" customHeight="1">
      <c r="A37" s="63"/>
      <c r="B37" s="96" t="s">
        <v>191</v>
      </c>
      <c r="C37" s="404"/>
      <c r="D37" s="411">
        <v>0</v>
      </c>
      <c r="E37" s="411">
        <v>0</v>
      </c>
      <c r="F37" s="411">
        <v>0</v>
      </c>
      <c r="G37" s="411">
        <v>32</v>
      </c>
      <c r="H37" s="411">
        <v>37</v>
      </c>
      <c r="I37" s="411">
        <v>0</v>
      </c>
      <c r="J37" s="433">
        <f aca="true" t="shared" si="4" ref="J37:J44">SUM(D37:I37)</f>
        <v>69</v>
      </c>
      <c r="K37" s="411">
        <v>0</v>
      </c>
      <c r="L37" s="428">
        <f aca="true" t="shared" si="5" ref="L37:L44">+J37-K37</f>
        <v>69</v>
      </c>
      <c r="M37" s="428">
        <f aca="true" t="shared" si="6" ref="M37:M44">+R14-L37</f>
        <v>13529</v>
      </c>
      <c r="N37" s="66"/>
      <c r="P37" s="63"/>
      <c r="Q37" s="63"/>
      <c r="R37" s="133"/>
      <c r="S37" s="727"/>
    </row>
    <row r="38" spans="1:19" ht="19.5" customHeight="1">
      <c r="A38" s="95"/>
      <c r="B38" s="96" t="s">
        <v>232</v>
      </c>
      <c r="C38" s="404"/>
      <c r="D38" s="411">
        <v>0</v>
      </c>
      <c r="E38" s="411">
        <v>0</v>
      </c>
      <c r="F38" s="411">
        <v>0</v>
      </c>
      <c r="G38" s="411">
        <v>1970</v>
      </c>
      <c r="H38" s="411">
        <v>0</v>
      </c>
      <c r="I38" s="411">
        <v>2321</v>
      </c>
      <c r="J38" s="433">
        <f t="shared" si="4"/>
        <v>4291</v>
      </c>
      <c r="K38" s="411">
        <v>2321</v>
      </c>
      <c r="L38" s="428">
        <f t="shared" si="5"/>
        <v>1970</v>
      </c>
      <c r="M38" s="428">
        <f t="shared" si="6"/>
        <v>8383</v>
      </c>
      <c r="N38" s="66"/>
      <c r="P38" s="63"/>
      <c r="Q38" s="63"/>
      <c r="R38" s="63"/>
      <c r="S38" s="727"/>
    </row>
    <row r="39" spans="1:19" ht="19.5" customHeight="1">
      <c r="A39" s="95"/>
      <c r="B39" s="96" t="s">
        <v>233</v>
      </c>
      <c r="C39" s="404"/>
      <c r="D39" s="411">
        <v>5114</v>
      </c>
      <c r="E39" s="411">
        <v>359</v>
      </c>
      <c r="F39" s="411">
        <v>32</v>
      </c>
      <c r="G39" s="411">
        <v>4517</v>
      </c>
      <c r="H39" s="411">
        <v>286</v>
      </c>
      <c r="I39" s="411">
        <v>2098</v>
      </c>
      <c r="J39" s="433">
        <f t="shared" si="4"/>
        <v>12406</v>
      </c>
      <c r="K39" s="411">
        <v>2098</v>
      </c>
      <c r="L39" s="428">
        <f t="shared" si="5"/>
        <v>10308</v>
      </c>
      <c r="M39" s="428">
        <f t="shared" si="6"/>
        <v>9689</v>
      </c>
      <c r="N39" s="66"/>
      <c r="P39" s="63"/>
      <c r="Q39" s="63"/>
      <c r="R39" s="63"/>
      <c r="S39" s="727"/>
    </row>
    <row r="40" spans="1:19" ht="20.25" customHeight="1">
      <c r="A40" s="95"/>
      <c r="B40" s="96" t="s">
        <v>234</v>
      </c>
      <c r="C40" s="404"/>
      <c r="D40" s="411">
        <v>1314</v>
      </c>
      <c r="E40" s="411">
        <v>24</v>
      </c>
      <c r="F40" s="411">
        <v>117</v>
      </c>
      <c r="G40" s="411">
        <v>5800</v>
      </c>
      <c r="H40" s="411">
        <v>0</v>
      </c>
      <c r="I40" s="411">
        <v>900</v>
      </c>
      <c r="J40" s="433">
        <f t="shared" si="4"/>
        <v>8155</v>
      </c>
      <c r="K40" s="411">
        <v>900</v>
      </c>
      <c r="L40" s="428">
        <f t="shared" si="5"/>
        <v>7255</v>
      </c>
      <c r="M40" s="428">
        <f t="shared" si="6"/>
        <v>63765</v>
      </c>
      <c r="N40" s="66"/>
      <c r="P40" s="63"/>
      <c r="Q40" s="63"/>
      <c r="R40" s="63"/>
      <c r="S40" s="727"/>
    </row>
    <row r="41" spans="1:19" ht="20.25" customHeight="1">
      <c r="A41" s="95"/>
      <c r="B41" s="96" t="s">
        <v>466</v>
      </c>
      <c r="C41" s="404"/>
      <c r="D41" s="411">
        <v>0</v>
      </c>
      <c r="E41" s="411">
        <v>0</v>
      </c>
      <c r="F41" s="411">
        <v>0</v>
      </c>
      <c r="G41" s="411">
        <v>843</v>
      </c>
      <c r="H41" s="411">
        <v>0</v>
      </c>
      <c r="I41" s="411">
        <v>0</v>
      </c>
      <c r="J41" s="433">
        <f t="shared" si="4"/>
        <v>843</v>
      </c>
      <c r="K41" s="411">
        <v>0</v>
      </c>
      <c r="L41" s="428">
        <f t="shared" si="5"/>
        <v>843</v>
      </c>
      <c r="M41" s="428">
        <f t="shared" si="6"/>
        <v>-843</v>
      </c>
      <c r="N41" s="66"/>
      <c r="P41" s="63"/>
      <c r="Q41" s="63"/>
      <c r="R41" s="63"/>
      <c r="S41" s="727"/>
    </row>
    <row r="42" spans="1:19" ht="19.5" customHeight="1">
      <c r="A42" s="95"/>
      <c r="B42" s="96" t="s">
        <v>192</v>
      </c>
      <c r="C42" s="404"/>
      <c r="D42" s="411">
        <v>0</v>
      </c>
      <c r="E42" s="411">
        <v>0</v>
      </c>
      <c r="F42" s="411">
        <v>1642</v>
      </c>
      <c r="G42" s="411">
        <v>96</v>
      </c>
      <c r="H42" s="411">
        <v>334</v>
      </c>
      <c r="I42" s="411">
        <v>4252</v>
      </c>
      <c r="J42" s="433">
        <f t="shared" si="4"/>
        <v>6324</v>
      </c>
      <c r="K42" s="411">
        <v>4252</v>
      </c>
      <c r="L42" s="428">
        <f t="shared" si="5"/>
        <v>2072</v>
      </c>
      <c r="M42" s="428">
        <f t="shared" si="6"/>
        <v>-816</v>
      </c>
      <c r="N42" s="66"/>
      <c r="P42" s="63"/>
      <c r="Q42" s="63"/>
      <c r="R42" s="63"/>
      <c r="S42" s="727"/>
    </row>
    <row r="43" spans="1:19" ht="19.5" customHeight="1">
      <c r="A43" s="95"/>
      <c r="B43" s="96" t="s">
        <v>236</v>
      </c>
      <c r="C43" s="404"/>
      <c r="D43" s="411">
        <v>0</v>
      </c>
      <c r="E43" s="411">
        <v>90</v>
      </c>
      <c r="F43" s="411">
        <v>0</v>
      </c>
      <c r="G43" s="411">
        <v>2415</v>
      </c>
      <c r="H43" s="411">
        <v>0</v>
      </c>
      <c r="I43" s="411">
        <v>356</v>
      </c>
      <c r="J43" s="433">
        <f t="shared" si="4"/>
        <v>2861</v>
      </c>
      <c r="K43" s="411">
        <v>356</v>
      </c>
      <c r="L43" s="428">
        <f t="shared" si="5"/>
        <v>2505</v>
      </c>
      <c r="M43" s="428">
        <f t="shared" si="6"/>
        <v>1111</v>
      </c>
      <c r="N43" s="66"/>
      <c r="P43" s="63"/>
      <c r="Q43" s="63"/>
      <c r="R43" s="63"/>
      <c r="S43" s="727"/>
    </row>
    <row r="44" spans="1:19" ht="19.5" customHeight="1">
      <c r="A44" s="95"/>
      <c r="B44" s="96" t="s">
        <v>173</v>
      </c>
      <c r="C44" s="404"/>
      <c r="D44" s="411">
        <v>302</v>
      </c>
      <c r="E44" s="411">
        <v>0</v>
      </c>
      <c r="F44" s="411">
        <v>0</v>
      </c>
      <c r="G44" s="411">
        <v>3</v>
      </c>
      <c r="H44" s="411">
        <v>0</v>
      </c>
      <c r="I44" s="411">
        <v>2798</v>
      </c>
      <c r="J44" s="433">
        <f t="shared" si="4"/>
        <v>3103</v>
      </c>
      <c r="K44" s="411">
        <v>2798</v>
      </c>
      <c r="L44" s="428">
        <f t="shared" si="5"/>
        <v>305</v>
      </c>
      <c r="M44" s="428">
        <f t="shared" si="6"/>
        <v>-39</v>
      </c>
      <c r="N44" s="66"/>
      <c r="P44" s="63"/>
      <c r="Q44" s="63"/>
      <c r="R44" s="63"/>
      <c r="S44" s="727"/>
    </row>
    <row r="45" spans="1:19" ht="19.5" customHeight="1">
      <c r="A45" s="95"/>
      <c r="B45" s="96"/>
      <c r="C45" s="404"/>
      <c r="D45" s="413"/>
      <c r="E45" s="413"/>
      <c r="F45" s="414"/>
      <c r="G45" s="413"/>
      <c r="H45" s="413"/>
      <c r="I45" s="413"/>
      <c r="J45" s="433"/>
      <c r="K45" s="435"/>
      <c r="L45" s="428"/>
      <c r="M45" s="428"/>
      <c r="N45" s="66"/>
      <c r="P45" s="63"/>
      <c r="Q45" s="63"/>
      <c r="R45" s="63"/>
      <c r="S45" s="149"/>
    </row>
    <row r="46" spans="1:19" ht="25.5" customHeight="1" thickBot="1">
      <c r="A46" s="95"/>
      <c r="B46" s="136" t="s">
        <v>11</v>
      </c>
      <c r="C46" s="443"/>
      <c r="D46" s="431">
        <f>SUM(D36:D44)</f>
        <v>6730</v>
      </c>
      <c r="E46" s="431">
        <f aca="true" t="shared" si="7" ref="E46:M46">SUM(E36:E44)</f>
        <v>473</v>
      </c>
      <c r="F46" s="431">
        <f t="shared" si="7"/>
        <v>1791</v>
      </c>
      <c r="G46" s="431">
        <f t="shared" si="7"/>
        <v>15676</v>
      </c>
      <c r="H46" s="431">
        <f t="shared" si="7"/>
        <v>657</v>
      </c>
      <c r="I46" s="431">
        <f t="shared" si="7"/>
        <v>12725</v>
      </c>
      <c r="J46" s="431">
        <f t="shared" si="7"/>
        <v>38052</v>
      </c>
      <c r="K46" s="432">
        <f t="shared" si="7"/>
        <v>12725</v>
      </c>
      <c r="L46" s="434">
        <f t="shared" si="7"/>
        <v>25327</v>
      </c>
      <c r="M46" s="434">
        <f t="shared" si="7"/>
        <v>95929</v>
      </c>
      <c r="N46" s="66"/>
      <c r="P46" s="63"/>
      <c r="Q46" s="63"/>
      <c r="R46" s="63"/>
      <c r="S46" s="149"/>
    </row>
    <row r="47" spans="1:19" ht="19.5" customHeight="1">
      <c r="A47" s="95"/>
      <c r="B47" s="171"/>
      <c r="C47" s="160"/>
      <c r="D47" s="160"/>
      <c r="E47" s="160"/>
      <c r="F47" s="160"/>
      <c r="G47" s="160"/>
      <c r="H47" s="160"/>
      <c r="I47" s="160"/>
      <c r="J47" s="149"/>
      <c r="K47" s="155"/>
      <c r="L47" s="155"/>
      <c r="M47" s="149"/>
      <c r="N47" s="155"/>
      <c r="P47" s="63"/>
      <c r="Q47" s="63"/>
      <c r="R47" s="63"/>
      <c r="S47" s="149"/>
    </row>
    <row r="48" spans="1:19" ht="19.5" customHeight="1">
      <c r="A48" s="95"/>
      <c r="B48" s="171"/>
      <c r="C48" s="160"/>
      <c r="D48" s="160"/>
      <c r="E48" s="160"/>
      <c r="F48" s="160"/>
      <c r="G48" s="160"/>
      <c r="H48" s="160"/>
      <c r="I48" s="160"/>
      <c r="J48" s="149"/>
      <c r="K48" s="155"/>
      <c r="L48" s="155"/>
      <c r="M48" s="149"/>
      <c r="N48" s="155"/>
      <c r="O48" s="569"/>
      <c r="P48" s="63"/>
      <c r="Q48" s="63"/>
      <c r="R48" s="63"/>
      <c r="S48" s="149"/>
    </row>
    <row r="49" spans="1:19" ht="30" customHeight="1">
      <c r="A49" s="95"/>
      <c r="B49" s="67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8"/>
      <c r="O49" s="130"/>
      <c r="P49" s="130"/>
      <c r="Q49" s="63"/>
      <c r="R49" s="63"/>
      <c r="S49" s="327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63"/>
      <c r="R50" s="63"/>
      <c r="S50" s="18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2"/>
    </row>
    <row r="54" spans="1:19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O71" s="18"/>
      <c r="P71" s="18"/>
      <c r="Q71" s="18"/>
      <c r="R71" s="18"/>
      <c r="S71" s="18"/>
    </row>
  </sheetData>
  <sheetProtection/>
  <mergeCells count="2">
    <mergeCell ref="B29:C29"/>
    <mergeCell ref="B30:C30"/>
  </mergeCells>
  <printOptions horizontalCentered="1"/>
  <pageMargins left="0" right="1.1811023622047245" top="0" bottom="0" header="0" footer="0"/>
  <pageSetup fitToHeight="2" horizontalDpi="600" verticalDpi="600" orientation="landscape" paperSize="9" scale="67" r:id="rId1"/>
  <rowBreaks count="2" manualBreakCount="2">
    <brk id="23" max="17" man="1"/>
    <brk id="47" max="20" man="1"/>
  </rowBreaks>
  <ignoredErrors>
    <ignoredError sqref="C2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43.99609375" style="0" customWidth="1"/>
    <col min="2" max="2" width="11.99609375" style="0" customWidth="1"/>
    <col min="3" max="3" width="10.88671875" style="0" customWidth="1"/>
  </cols>
  <sheetData>
    <row r="1" spans="1:4" ht="15.75">
      <c r="A1" s="10"/>
      <c r="B1" s="10"/>
      <c r="C1" s="10"/>
      <c r="D1" s="146"/>
    </row>
    <row r="2" spans="1:4" ht="18">
      <c r="A2" s="10"/>
      <c r="B2" s="10"/>
      <c r="C2" s="10"/>
      <c r="D2" s="159"/>
    </row>
    <row r="3" spans="1:4" ht="20.25">
      <c r="A3" s="106" t="s">
        <v>237</v>
      </c>
      <c r="B3" s="10"/>
      <c r="C3" s="10"/>
      <c r="D3" s="10"/>
    </row>
    <row r="4" spans="1:4" ht="15">
      <c r="A4" s="10"/>
      <c r="B4" s="10"/>
      <c r="C4" s="10"/>
      <c r="D4" s="10"/>
    </row>
    <row r="5" spans="1:4" ht="15">
      <c r="A5" s="10"/>
      <c r="B5" s="10"/>
      <c r="C5" s="10"/>
      <c r="D5" s="10"/>
    </row>
    <row r="6" spans="1:4" ht="15.75">
      <c r="A6" s="107" t="s">
        <v>108</v>
      </c>
      <c r="B6" s="318" t="s">
        <v>161</v>
      </c>
      <c r="C6" s="318" t="s">
        <v>178</v>
      </c>
      <c r="D6" s="10"/>
    </row>
    <row r="7" spans="1:4" ht="15.75">
      <c r="A7" s="108"/>
      <c r="B7" s="109" t="s">
        <v>64</v>
      </c>
      <c r="C7" s="109" t="s">
        <v>64</v>
      </c>
      <c r="D7" s="10"/>
    </row>
    <row r="8" spans="1:4" ht="15.75">
      <c r="A8" s="110"/>
      <c r="B8" s="111" t="s">
        <v>36</v>
      </c>
      <c r="C8" s="111" t="s">
        <v>36</v>
      </c>
      <c r="D8" s="10"/>
    </row>
    <row r="9" spans="1:4" ht="15">
      <c r="A9" s="112" t="s">
        <v>118</v>
      </c>
      <c r="B9" s="441">
        <v>26765</v>
      </c>
      <c r="C9" s="441">
        <v>39216</v>
      </c>
      <c r="D9" s="10"/>
    </row>
    <row r="10" spans="1:4" ht="15">
      <c r="A10" s="112" t="s">
        <v>187</v>
      </c>
      <c r="B10" s="441">
        <v>3032</v>
      </c>
      <c r="C10" s="441">
        <v>3920</v>
      </c>
      <c r="D10" s="10"/>
    </row>
    <row r="11" spans="1:4" ht="15">
      <c r="A11" s="112" t="s">
        <v>85</v>
      </c>
      <c r="B11" s="441">
        <v>499</v>
      </c>
      <c r="C11" s="441">
        <v>-11</v>
      </c>
      <c r="D11" s="10"/>
    </row>
    <row r="12" spans="1:4" ht="15">
      <c r="A12" s="112" t="s">
        <v>241</v>
      </c>
      <c r="B12" s="441">
        <v>46959</v>
      </c>
      <c r="C12" s="441">
        <v>38136</v>
      </c>
      <c r="D12" s="10"/>
    </row>
    <row r="13" spans="1:4" ht="15">
      <c r="A13" s="112" t="s">
        <v>242</v>
      </c>
      <c r="B13" s="441">
        <v>16431</v>
      </c>
      <c r="C13" s="441">
        <v>21291</v>
      </c>
      <c r="D13" s="10"/>
    </row>
    <row r="14" spans="1:4" ht="15">
      <c r="A14" s="112" t="s">
        <v>73</v>
      </c>
      <c r="B14" s="441">
        <v>5701</v>
      </c>
      <c r="C14" s="441">
        <v>5969</v>
      </c>
      <c r="D14" s="10"/>
    </row>
    <row r="15" spans="1:4" ht="15">
      <c r="A15" s="112" t="s">
        <v>188</v>
      </c>
      <c r="B15" s="441">
        <v>-1010</v>
      </c>
      <c r="C15" s="441">
        <v>-907</v>
      </c>
      <c r="D15" s="10"/>
    </row>
    <row r="16" spans="1:4" ht="15">
      <c r="A16" s="112" t="s">
        <v>56</v>
      </c>
      <c r="B16" s="441">
        <v>-701</v>
      </c>
      <c r="C16" s="441">
        <v>-755</v>
      </c>
      <c r="D16" s="10"/>
    </row>
    <row r="17" spans="1:4" ht="15">
      <c r="A17" s="112" t="s">
        <v>243</v>
      </c>
      <c r="B17" s="441">
        <v>1179</v>
      </c>
      <c r="C17" s="441">
        <v>594</v>
      </c>
      <c r="D17" s="10"/>
    </row>
    <row r="18" spans="1:4" ht="15">
      <c r="A18" s="112" t="s">
        <v>136</v>
      </c>
      <c r="B18" s="441">
        <v>736</v>
      </c>
      <c r="C18" s="441">
        <v>623</v>
      </c>
      <c r="D18" s="10"/>
    </row>
    <row r="19" spans="1:4" ht="15">
      <c r="A19" s="112" t="s">
        <v>186</v>
      </c>
      <c r="B19" s="441">
        <v>10594</v>
      </c>
      <c r="C19" s="441">
        <v>8312</v>
      </c>
      <c r="D19" s="10"/>
    </row>
    <row r="20" spans="1:4" ht="15">
      <c r="A20" s="112" t="s">
        <v>137</v>
      </c>
      <c r="B20" s="441">
        <v>12913</v>
      </c>
      <c r="C20" s="441">
        <v>12833</v>
      </c>
      <c r="D20" s="10"/>
    </row>
    <row r="21" spans="1:4" ht="15">
      <c r="A21" s="112" t="s">
        <v>189</v>
      </c>
      <c r="B21" s="441">
        <v>2560</v>
      </c>
      <c r="C21" s="441">
        <v>2154</v>
      </c>
      <c r="D21" s="10"/>
    </row>
    <row r="22" spans="1:4" ht="15">
      <c r="A22" s="112" t="s">
        <v>245</v>
      </c>
      <c r="B22" s="441">
        <v>1001</v>
      </c>
      <c r="C22" s="441">
        <v>959</v>
      </c>
      <c r="D22" s="10"/>
    </row>
    <row r="23" spans="1:4" ht="15">
      <c r="A23" s="112" t="s">
        <v>244</v>
      </c>
      <c r="B23" s="441">
        <v>8203</v>
      </c>
      <c r="C23" s="441">
        <v>8623</v>
      </c>
      <c r="D23" s="10"/>
    </row>
    <row r="24" spans="1:4" ht="15">
      <c r="A24" s="112" t="s">
        <v>467</v>
      </c>
      <c r="B24" s="441">
        <v>-4148</v>
      </c>
      <c r="C24" s="441">
        <v>0</v>
      </c>
      <c r="D24" s="10"/>
    </row>
    <row r="25" spans="1:4" ht="15">
      <c r="A25" s="112" t="s">
        <v>458</v>
      </c>
      <c r="B25" s="441">
        <v>18717</v>
      </c>
      <c r="C25" s="441">
        <v>12450</v>
      </c>
      <c r="D25" s="10"/>
    </row>
    <row r="26" spans="1:4" ht="15">
      <c r="A26" s="112" t="s">
        <v>454</v>
      </c>
      <c r="B26" s="441">
        <v>100639</v>
      </c>
      <c r="C26" s="441">
        <v>99986</v>
      </c>
      <c r="D26" s="10"/>
    </row>
    <row r="27" spans="1:4" ht="15">
      <c r="A27" s="112"/>
      <c r="B27" s="441"/>
      <c r="C27" s="441"/>
      <c r="D27" s="10"/>
    </row>
    <row r="28" spans="1:4" ht="15.75">
      <c r="A28" s="113" t="s">
        <v>72</v>
      </c>
      <c r="B28" s="439">
        <f>SUM(B9:B26)</f>
        <v>250070</v>
      </c>
      <c r="C28" s="439">
        <f>SUM(C9:C26)</f>
        <v>253393</v>
      </c>
      <c r="D28" s="10"/>
    </row>
    <row r="29" spans="1:4" ht="15">
      <c r="A29" s="10"/>
      <c r="B29" s="10"/>
      <c r="C29" s="10"/>
      <c r="D29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316"/>
      <c r="B37" s="10"/>
      <c r="C37" s="10"/>
      <c r="D37" s="10"/>
    </row>
    <row r="38" spans="1:4" ht="15">
      <c r="A38" s="316"/>
      <c r="B38" s="10"/>
      <c r="C38" s="10"/>
      <c r="D38" s="10"/>
    </row>
    <row r="39" ht="15">
      <c r="A39" s="316"/>
    </row>
    <row r="40" ht="15">
      <c r="A40" s="316"/>
    </row>
    <row r="41" ht="15">
      <c r="A41" s="3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5.77734375" style="1" customWidth="1"/>
    <col min="2" max="2" width="40.77734375" style="1" customWidth="1"/>
    <col min="3" max="3" width="12.88671875" style="1" customWidth="1"/>
    <col min="4" max="4" width="8.77734375" style="1" customWidth="1"/>
    <col min="5" max="5" width="10.21484375" style="1" customWidth="1"/>
    <col min="6" max="16384" width="8.88671875" style="1" customWidth="1"/>
  </cols>
  <sheetData>
    <row r="1" spans="1:5" ht="16.5" customHeight="1">
      <c r="A1" s="315"/>
      <c r="B1" s="315"/>
      <c r="E1" s="558"/>
    </row>
    <row r="2" ht="4.5" customHeight="1"/>
    <row r="3" spans="2:4" ht="20.25">
      <c r="B3" s="138" t="s">
        <v>95</v>
      </c>
      <c r="C3" s="448"/>
      <c r="D3" s="448"/>
    </row>
    <row r="4" spans="2:4" ht="15">
      <c r="B4" s="10"/>
      <c r="C4" s="448"/>
      <c r="D4" s="448"/>
    </row>
    <row r="5" spans="2:5" ht="15" customHeight="1">
      <c r="B5" s="10"/>
      <c r="C5" s="449" t="s">
        <v>161</v>
      </c>
      <c r="D5" s="449"/>
      <c r="E5" s="449" t="s">
        <v>178</v>
      </c>
    </row>
    <row r="6" spans="2:5" ht="15.75">
      <c r="B6" s="10"/>
      <c r="C6" s="450" t="s">
        <v>64</v>
      </c>
      <c r="D6" s="450"/>
      <c r="E6" s="450" t="s">
        <v>64</v>
      </c>
    </row>
    <row r="7" spans="3:5" ht="15.75">
      <c r="C7" s="450" t="s">
        <v>143</v>
      </c>
      <c r="D7" s="450"/>
      <c r="E7" s="449" t="s">
        <v>143</v>
      </c>
    </row>
    <row r="8" spans="3:4" ht="9" customHeight="1">
      <c r="C8" s="448"/>
      <c r="D8" s="448"/>
    </row>
    <row r="9" spans="2:6" ht="15" customHeight="1">
      <c r="B9" s="208" t="s">
        <v>269</v>
      </c>
      <c r="C9" s="559"/>
      <c r="D9" s="559"/>
      <c r="E9" s="559"/>
      <c r="F9" s="559"/>
    </row>
    <row r="10" spans="3:6" ht="9" customHeight="1">
      <c r="C10" s="559"/>
      <c r="D10" s="559"/>
      <c r="E10" s="559"/>
      <c r="F10" s="559"/>
    </row>
    <row r="11" spans="2:6" ht="15" customHeight="1">
      <c r="B11" s="316" t="s">
        <v>91</v>
      </c>
      <c r="C11" s="559">
        <v>411.75</v>
      </c>
      <c r="D11" s="559"/>
      <c r="E11" s="559">
        <v>476.841</v>
      </c>
      <c r="F11" s="559"/>
    </row>
    <row r="12" spans="2:6" ht="15" customHeight="1">
      <c r="B12" s="316" t="s">
        <v>92</v>
      </c>
      <c r="C12" s="559">
        <v>1335.026</v>
      </c>
      <c r="D12" s="559"/>
      <c r="E12" s="559">
        <v>1310.194</v>
      </c>
      <c r="F12" s="559"/>
    </row>
    <row r="13" spans="2:6" ht="15" customHeight="1">
      <c r="B13" s="316" t="s">
        <v>175</v>
      </c>
      <c r="C13" s="559">
        <v>828.07</v>
      </c>
      <c r="D13" s="559"/>
      <c r="E13" s="559">
        <v>740.353</v>
      </c>
      <c r="F13" s="559"/>
    </row>
    <row r="14" spans="2:6" ht="15" customHeight="1">
      <c r="B14" s="316" t="s">
        <v>266</v>
      </c>
      <c r="C14" s="559">
        <v>131.048</v>
      </c>
      <c r="D14" s="559"/>
      <c r="E14" s="559">
        <v>121.256</v>
      </c>
      <c r="F14" s="559"/>
    </row>
    <row r="15" spans="2:6" ht="15" customHeight="1">
      <c r="B15" s="316" t="s">
        <v>270</v>
      </c>
      <c r="C15" s="559"/>
      <c r="D15" s="559"/>
      <c r="E15" s="559"/>
      <c r="F15" s="559"/>
    </row>
    <row r="16" spans="2:6" ht="15" customHeight="1">
      <c r="B16" s="316" t="s">
        <v>286</v>
      </c>
      <c r="C16" s="559"/>
      <c r="D16" s="559"/>
      <c r="E16" s="559"/>
      <c r="F16" s="559"/>
    </row>
    <row r="17" spans="2:6" ht="15" customHeight="1">
      <c r="B17" s="316" t="s">
        <v>424</v>
      </c>
      <c r="C17" s="559">
        <v>9.076</v>
      </c>
      <c r="D17" s="559"/>
      <c r="E17" s="559">
        <v>7.837</v>
      </c>
      <c r="F17" s="559"/>
    </row>
    <row r="18" spans="2:6" ht="15" customHeight="1">
      <c r="B18" s="316" t="s">
        <v>425</v>
      </c>
      <c r="C18" s="559">
        <v>11.9</v>
      </c>
      <c r="D18" s="559"/>
      <c r="E18" s="559">
        <v>10.564</v>
      </c>
      <c r="F18" s="559"/>
    </row>
    <row r="19" spans="2:6" ht="15" customHeight="1">
      <c r="B19" s="316" t="s">
        <v>426</v>
      </c>
      <c r="C19" s="559">
        <v>11.056</v>
      </c>
      <c r="D19" s="559"/>
      <c r="E19" s="559">
        <v>9.725</v>
      </c>
      <c r="F19" s="559"/>
    </row>
    <row r="20" spans="2:6" ht="15" customHeight="1">
      <c r="B20" s="316" t="s">
        <v>427</v>
      </c>
      <c r="C20" s="559">
        <v>9.364</v>
      </c>
      <c r="D20" s="559"/>
      <c r="E20" s="559">
        <v>8.631</v>
      </c>
      <c r="F20" s="559"/>
    </row>
    <row r="21" spans="2:6" ht="15" customHeight="1">
      <c r="B21" s="316" t="s">
        <v>428</v>
      </c>
      <c r="C21" s="559">
        <v>19.348</v>
      </c>
      <c r="D21" s="559"/>
      <c r="E21" s="559">
        <v>16.76</v>
      </c>
      <c r="F21" s="559"/>
    </row>
    <row r="22" spans="2:6" ht="15" customHeight="1">
      <c r="B22" s="316" t="s">
        <v>429</v>
      </c>
      <c r="C22" s="559">
        <v>11.131</v>
      </c>
      <c r="D22" s="559"/>
      <c r="E22" s="559">
        <v>9.972</v>
      </c>
      <c r="F22" s="559"/>
    </row>
    <row r="23" spans="2:6" ht="15" customHeight="1">
      <c r="B23" s="316" t="s">
        <v>430</v>
      </c>
      <c r="C23" s="559">
        <v>10.06</v>
      </c>
      <c r="D23" s="559"/>
      <c r="E23" s="559">
        <v>9.23</v>
      </c>
      <c r="F23" s="559"/>
    </row>
    <row r="24" spans="2:6" ht="15" customHeight="1">
      <c r="B24" s="316" t="s">
        <v>431</v>
      </c>
      <c r="C24" s="559">
        <v>13.415</v>
      </c>
      <c r="D24" s="559"/>
      <c r="E24" s="559">
        <v>11.853</v>
      </c>
      <c r="F24" s="559"/>
    </row>
    <row r="25" spans="2:6" ht="15" customHeight="1">
      <c r="B25" s="316" t="s">
        <v>432</v>
      </c>
      <c r="C25" s="559">
        <v>12.644</v>
      </c>
      <c r="D25" s="559"/>
      <c r="E25" s="559">
        <v>11.881</v>
      </c>
      <c r="F25" s="559"/>
    </row>
    <row r="26" spans="2:6" ht="15" customHeight="1">
      <c r="B26" s="316" t="s">
        <v>433</v>
      </c>
      <c r="C26" s="559">
        <v>12.974</v>
      </c>
      <c r="D26" s="559"/>
      <c r="E26" s="559">
        <v>11.86</v>
      </c>
      <c r="F26" s="559"/>
    </row>
    <row r="27" spans="2:7" ht="15" customHeight="1">
      <c r="B27" s="316" t="s">
        <v>434</v>
      </c>
      <c r="C27" s="559">
        <v>12.382</v>
      </c>
      <c r="D27" s="559"/>
      <c r="E27" s="559">
        <v>23.164</v>
      </c>
      <c r="F27" s="559"/>
      <c r="G27" s="668"/>
    </row>
    <row r="28" spans="2:6" ht="15" customHeight="1">
      <c r="B28" s="316" t="s">
        <v>287</v>
      </c>
      <c r="C28" s="559">
        <v>262.399</v>
      </c>
      <c r="D28" s="559"/>
      <c r="E28" s="559">
        <v>285.539</v>
      </c>
      <c r="F28" s="559"/>
    </row>
    <row r="29" spans="2:7" ht="15" customHeight="1">
      <c r="B29" s="316" t="s">
        <v>288</v>
      </c>
      <c r="C29" s="559">
        <v>382.23</v>
      </c>
      <c r="D29" s="559"/>
      <c r="E29" s="559">
        <v>304.888</v>
      </c>
      <c r="F29" s="559"/>
      <c r="G29" s="668"/>
    </row>
    <row r="30" spans="2:7" ht="15" customHeight="1">
      <c r="B30" s="316" t="s">
        <v>473</v>
      </c>
      <c r="C30" s="559">
        <f>SUM(C17:C29)</f>
        <v>777.979</v>
      </c>
      <c r="D30" s="559"/>
      <c r="E30" s="559">
        <f>SUM(E17:E29)</f>
        <v>721.904</v>
      </c>
      <c r="F30" s="559"/>
      <c r="G30" s="668"/>
    </row>
    <row r="31" spans="2:8" ht="15" customHeight="1" thickBot="1">
      <c r="B31" s="208"/>
      <c r="C31" s="572"/>
      <c r="D31" s="559"/>
      <c r="E31" s="572"/>
      <c r="F31" s="559"/>
      <c r="H31" s="668"/>
    </row>
    <row r="32" spans="2:6" ht="15" customHeight="1" thickBot="1">
      <c r="B32" s="208" t="s">
        <v>271</v>
      </c>
      <c r="C32" s="573">
        <f>+C14+C13+C12+C11+C30</f>
        <v>3483.873</v>
      </c>
      <c r="D32" s="571"/>
      <c r="E32" s="573">
        <f>+E14+E13+E12+E11+E30</f>
        <v>3370.548</v>
      </c>
      <c r="F32" s="571"/>
    </row>
    <row r="33" spans="3:6" ht="15" customHeight="1">
      <c r="C33" s="559"/>
      <c r="D33" s="559"/>
      <c r="E33" s="559"/>
      <c r="F33" s="559"/>
    </row>
    <row r="34" spans="2:6" ht="15" customHeight="1">
      <c r="B34" s="1" t="s">
        <v>493</v>
      </c>
      <c r="C34" s="559">
        <v>-38.34</v>
      </c>
      <c r="D34" s="559"/>
      <c r="E34" s="559">
        <v>-49.682</v>
      </c>
      <c r="F34" s="559"/>
    </row>
    <row r="35" spans="2:6" ht="15" customHeight="1">
      <c r="B35" s="1" t="s">
        <v>65</v>
      </c>
      <c r="C35" s="559">
        <v>20.321</v>
      </c>
      <c r="D35" s="559"/>
      <c r="E35" s="559">
        <v>72.2</v>
      </c>
      <c r="F35" s="559"/>
    </row>
    <row r="36" spans="3:6" ht="9.75" customHeight="1">
      <c r="C36" s="559"/>
      <c r="D36" s="559"/>
      <c r="E36" s="559"/>
      <c r="F36" s="559"/>
    </row>
    <row r="37" spans="3:6" ht="6" customHeight="1" thickBot="1">
      <c r="C37" s="572"/>
      <c r="D37" s="559"/>
      <c r="E37" s="572"/>
      <c r="F37" s="559"/>
    </row>
    <row r="38" spans="2:6" ht="15" customHeight="1" thickBot="1">
      <c r="B38" s="208" t="s">
        <v>76</v>
      </c>
      <c r="C38" s="573">
        <f>+C32+C34+C35</f>
        <v>3465.854</v>
      </c>
      <c r="D38" s="571"/>
      <c r="E38" s="573">
        <f>+E32+E34+E35</f>
        <v>3393.066</v>
      </c>
      <c r="F38" s="571"/>
    </row>
    <row r="39" spans="2:6" ht="15" customHeight="1">
      <c r="B39" s="208"/>
      <c r="C39" s="559"/>
      <c r="D39" s="559"/>
      <c r="E39" s="559"/>
      <c r="F39" s="559"/>
    </row>
    <row r="40" spans="2:6" ht="15" customHeight="1">
      <c r="B40" s="1" t="s">
        <v>494</v>
      </c>
      <c r="C40" s="559">
        <v>1.789</v>
      </c>
      <c r="D40" s="559"/>
      <c r="E40" s="559">
        <v>18.847</v>
      </c>
      <c r="F40" s="559"/>
    </row>
    <row r="41" spans="2:6" ht="15" customHeight="1">
      <c r="B41" s="502" t="s">
        <v>117</v>
      </c>
      <c r="C41" s="559">
        <v>1.5</v>
      </c>
      <c r="D41" s="559"/>
      <c r="E41" s="559">
        <v>1.5</v>
      </c>
      <c r="F41" s="559"/>
    </row>
    <row r="42" spans="3:6" ht="15" customHeight="1" thickBot="1">
      <c r="C42" s="572"/>
      <c r="D42" s="559"/>
      <c r="E42" s="572"/>
      <c r="F42" s="559"/>
    </row>
    <row r="43" spans="2:6" ht="15" customHeight="1" thickBot="1">
      <c r="B43" s="137" t="s">
        <v>66</v>
      </c>
      <c r="C43" s="573">
        <f>+C38+C40+C41</f>
        <v>3469.143</v>
      </c>
      <c r="D43" s="571"/>
      <c r="E43" s="573">
        <f>+E38+E40+E41</f>
        <v>3413.413</v>
      </c>
      <c r="F43" s="571"/>
    </row>
    <row r="44" spans="2:6" ht="15" customHeight="1">
      <c r="B44" s="290"/>
      <c r="C44" s="559"/>
      <c r="D44" s="559"/>
      <c r="E44" s="559"/>
      <c r="F44" s="559"/>
    </row>
    <row r="45" spans="2:6" ht="15" customHeight="1">
      <c r="B45" s="290"/>
      <c r="C45" s="559"/>
      <c r="D45" s="559"/>
      <c r="E45" s="559"/>
      <c r="F45" s="559"/>
    </row>
    <row r="46" spans="1:4" ht="15" customHeight="1">
      <c r="A46" s="316"/>
      <c r="B46" s="501"/>
      <c r="C46" s="452"/>
      <c r="D46" s="452"/>
    </row>
    <row r="47" spans="1:4" ht="15" customHeight="1">
      <c r="A47" s="316"/>
      <c r="B47" s="501"/>
      <c r="C47" s="452"/>
      <c r="D47" s="452"/>
    </row>
    <row r="48" spans="1:4" ht="15" customHeight="1">
      <c r="A48" s="316"/>
      <c r="B48" s="501"/>
      <c r="C48" s="452"/>
      <c r="D48" s="452"/>
    </row>
    <row r="49" spans="1:4" ht="15" customHeight="1">
      <c r="A49" s="316"/>
      <c r="B49" s="501"/>
      <c r="C49" s="452"/>
      <c r="D49" s="452"/>
    </row>
    <row r="50" spans="1:4" ht="15" customHeight="1">
      <c r="A50" s="316"/>
      <c r="B50" s="501"/>
      <c r="C50" s="452"/>
      <c r="D50" s="452"/>
    </row>
    <row r="51" spans="1:4" ht="9" customHeight="1">
      <c r="A51" s="316"/>
      <c r="B51" s="501"/>
      <c r="C51" s="452"/>
      <c r="D51" s="452"/>
    </row>
    <row r="52" spans="1:4" ht="15" customHeight="1">
      <c r="A52" s="316"/>
      <c r="B52" s="316"/>
      <c r="C52" s="452"/>
      <c r="D52" s="452"/>
    </row>
    <row r="53" spans="1:4" ht="15" customHeight="1">
      <c r="A53" s="316"/>
      <c r="B53" s="316"/>
      <c r="C53" s="452"/>
      <c r="D53" s="452"/>
    </row>
    <row r="54" spans="1:4" ht="15" customHeight="1">
      <c r="A54" s="316"/>
      <c r="B54" s="316"/>
      <c r="C54" s="452"/>
      <c r="D54" s="452"/>
    </row>
    <row r="55" spans="1:4" ht="15" customHeight="1">
      <c r="A55" s="316"/>
      <c r="B55" s="316"/>
      <c r="C55" s="452"/>
      <c r="D55" s="452"/>
    </row>
    <row r="56" spans="1:4" ht="15" customHeight="1">
      <c r="A56" s="316"/>
      <c r="B56" s="316"/>
      <c r="C56" s="452"/>
      <c r="D56" s="452"/>
    </row>
    <row r="57" spans="1:4" ht="12" customHeight="1">
      <c r="A57" s="316"/>
      <c r="B57" s="316"/>
      <c r="C57" s="453"/>
      <c r="D57" s="453"/>
    </row>
    <row r="58" spans="1:4" ht="19.5" customHeight="1">
      <c r="A58" s="316"/>
      <c r="B58" s="208"/>
      <c r="C58" s="454"/>
      <c r="D58" s="454"/>
    </row>
    <row r="59" spans="1:4" ht="12" customHeight="1">
      <c r="A59" s="316"/>
      <c r="B59" s="316"/>
      <c r="C59" s="453"/>
      <c r="D59" s="453"/>
    </row>
    <row r="60" spans="1:4" ht="15" customHeight="1">
      <c r="A60" s="316"/>
      <c r="B60" s="316"/>
      <c r="C60" s="451"/>
      <c r="D60" s="451"/>
    </row>
    <row r="61" spans="1:4" ht="15" customHeight="1">
      <c r="A61" s="316"/>
      <c r="B61" s="316"/>
      <c r="C61" s="451"/>
      <c r="D61" s="451"/>
    </row>
    <row r="62" spans="1:4" ht="15" customHeight="1">
      <c r="A62" s="316"/>
      <c r="B62" s="316"/>
      <c r="C62" s="451"/>
      <c r="D62" s="451"/>
    </row>
    <row r="63" spans="1:4" ht="12" customHeight="1">
      <c r="A63" s="316"/>
      <c r="B63" s="316"/>
      <c r="C63" s="453"/>
      <c r="D63" s="453"/>
    </row>
    <row r="64" spans="1:4" ht="19.5" customHeight="1">
      <c r="A64" s="316"/>
      <c r="B64" s="208"/>
      <c r="C64" s="454"/>
      <c r="D64" s="454"/>
    </row>
    <row r="65" spans="1:4" ht="19.5" customHeight="1">
      <c r="A65" s="316"/>
      <c r="B65" s="208"/>
      <c r="C65" s="454"/>
      <c r="D65" s="454"/>
    </row>
    <row r="66" spans="1:4" ht="15">
      <c r="A66" s="316"/>
      <c r="B66" s="316"/>
      <c r="C66" s="452"/>
      <c r="D66" s="452"/>
    </row>
    <row r="67" spans="1:4" ht="15" customHeight="1">
      <c r="A67" s="316"/>
      <c r="B67" s="501"/>
      <c r="C67" s="452"/>
      <c r="D67" s="452"/>
    </row>
    <row r="68" spans="1:4" ht="12" customHeight="1">
      <c r="A68" s="316"/>
      <c r="B68" s="316"/>
      <c r="C68" s="453"/>
      <c r="D68" s="453"/>
    </row>
    <row r="69" spans="1:4" ht="19.5" customHeight="1">
      <c r="A69" s="316"/>
      <c r="B69" s="208"/>
      <c r="C69" s="454"/>
      <c r="D69" s="454"/>
    </row>
    <row r="70" spans="1:4" ht="15.75">
      <c r="A70" s="316"/>
      <c r="B70" s="447"/>
      <c r="C70" s="454"/>
      <c r="D70" s="454"/>
    </row>
    <row r="71" spans="1:4" ht="15">
      <c r="A71" s="316"/>
      <c r="B71" s="447"/>
      <c r="C71" s="453"/>
      <c r="D71" s="453"/>
    </row>
    <row r="72" spans="1:4" ht="15">
      <c r="A72" s="316"/>
      <c r="B72" s="447"/>
      <c r="C72" s="453"/>
      <c r="D72" s="453"/>
    </row>
    <row r="73" spans="1:4" ht="15">
      <c r="A73" s="316"/>
      <c r="B73" s="316"/>
      <c r="C73" s="453"/>
      <c r="D73" s="453"/>
    </row>
  </sheetData>
  <sheetProtection/>
  <printOptions/>
  <pageMargins left="0.2755905511811024" right="0.31496062992125984" top="0.3937007874015748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U76"/>
  <sheetViews>
    <sheetView showGridLines="0" zoomScale="75" zoomScaleNormal="75" zoomScalePageLayoutView="0" workbookViewId="0" topLeftCell="A1">
      <selection activeCell="M33" sqref="M33"/>
    </sheetView>
  </sheetViews>
  <sheetFormatPr defaultColWidth="8.88671875" defaultRowHeight="15"/>
  <cols>
    <col min="1" max="1" width="6.10546875" style="0" customWidth="1"/>
    <col min="2" max="2" width="34.4453125" style="0" customWidth="1"/>
    <col min="3" max="3" width="8.21484375" style="0" bestFit="1" customWidth="1"/>
    <col min="4" max="7" width="8.6640625" style="0" bestFit="1" customWidth="1"/>
    <col min="8" max="10" width="8.4453125" style="0" bestFit="1" customWidth="1"/>
    <col min="11" max="11" width="8.21484375" style="0" bestFit="1" customWidth="1"/>
    <col min="12" max="12" width="8.4453125" style="0" bestFit="1" customWidth="1"/>
    <col min="13" max="13" width="8.6640625" style="0" customWidth="1"/>
    <col min="14" max="14" width="8.4453125" style="0" bestFit="1" customWidth="1"/>
    <col min="15" max="15" width="8.21484375" style="0" bestFit="1" customWidth="1"/>
    <col min="16" max="16" width="8.4453125" style="0" bestFit="1" customWidth="1"/>
    <col min="17" max="17" width="7.88671875" style="0" bestFit="1" customWidth="1"/>
    <col min="18" max="18" width="8.4453125" style="0" bestFit="1" customWidth="1"/>
  </cols>
  <sheetData>
    <row r="1" spans="1:21" ht="18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4"/>
      <c r="U1" s="14"/>
    </row>
    <row r="2" spans="1:21" ht="26.25">
      <c r="A2" s="15"/>
      <c r="B2" s="757" t="s">
        <v>238</v>
      </c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0"/>
      <c r="U2" s="10"/>
    </row>
    <row r="3" spans="1:21" ht="16.5" thickBot="1">
      <c r="A3" s="18"/>
      <c r="B3" s="19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"/>
      <c r="U3" s="10"/>
    </row>
    <row r="4" spans="1:21" ht="18.75" thickBot="1">
      <c r="A4" s="18"/>
      <c r="B4" s="152" t="s">
        <v>194</v>
      </c>
      <c r="C4" s="21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0"/>
      <c r="U4" s="10"/>
    </row>
    <row r="5" spans="1:21" ht="15.75">
      <c r="A5" s="22"/>
      <c r="B5" s="23"/>
      <c r="C5" s="24"/>
      <c r="D5" s="25"/>
      <c r="E5" s="26"/>
      <c r="F5" s="27"/>
      <c r="G5" s="27"/>
      <c r="H5" s="28"/>
      <c r="I5" s="28"/>
      <c r="J5" s="29"/>
      <c r="K5" s="28"/>
      <c r="L5" s="29"/>
      <c r="M5" s="28"/>
      <c r="N5" s="28"/>
      <c r="O5" s="28"/>
      <c r="P5" s="30"/>
      <c r="Q5" s="25"/>
      <c r="R5" s="141"/>
      <c r="S5" s="31"/>
      <c r="T5" s="10"/>
      <c r="U5" s="10"/>
    </row>
    <row r="6" spans="1:21" ht="15">
      <c r="A6" s="18"/>
      <c r="B6" s="32" t="s">
        <v>140</v>
      </c>
      <c r="C6" s="33" t="s">
        <v>1</v>
      </c>
      <c r="D6" s="33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36" t="s">
        <v>8</v>
      </c>
      <c r="P6" s="39" t="s">
        <v>9</v>
      </c>
      <c r="Q6" s="40" t="s">
        <v>10</v>
      </c>
      <c r="R6" s="142" t="s">
        <v>11</v>
      </c>
      <c r="S6" s="41"/>
      <c r="T6" s="10"/>
      <c r="U6" s="10"/>
    </row>
    <row r="7" spans="1:21" ht="15">
      <c r="A7" s="18"/>
      <c r="B7" s="32" t="s">
        <v>120</v>
      </c>
      <c r="C7" s="43" t="s">
        <v>132</v>
      </c>
      <c r="D7" s="39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6" t="s">
        <v>14</v>
      </c>
      <c r="N7" s="36" t="s">
        <v>19</v>
      </c>
      <c r="O7" s="36" t="s">
        <v>20</v>
      </c>
      <c r="P7" s="39" t="s">
        <v>21</v>
      </c>
      <c r="Q7" s="40" t="s">
        <v>22</v>
      </c>
      <c r="R7" s="142" t="s">
        <v>23</v>
      </c>
      <c r="S7" s="41"/>
      <c r="T7" s="10"/>
      <c r="U7" s="10"/>
    </row>
    <row r="8" spans="1:21" ht="15.75">
      <c r="A8" s="18"/>
      <c r="B8" s="45"/>
      <c r="C8" s="43" t="s">
        <v>24</v>
      </c>
      <c r="D8" s="39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36"/>
      <c r="N8" s="36"/>
      <c r="O8" s="36"/>
      <c r="P8" s="39"/>
      <c r="Q8" s="40" t="s">
        <v>27</v>
      </c>
      <c r="R8" s="142" t="s">
        <v>28</v>
      </c>
      <c r="S8" s="41"/>
      <c r="T8" s="10"/>
      <c r="U8" s="10"/>
    </row>
    <row r="9" spans="1:21" ht="15.75">
      <c r="A9" s="18"/>
      <c r="B9" s="45"/>
      <c r="C9" s="43" t="s">
        <v>14</v>
      </c>
      <c r="D9" s="39"/>
      <c r="E9" s="36" t="s">
        <v>29</v>
      </c>
      <c r="F9" s="36" t="s">
        <v>30</v>
      </c>
      <c r="G9" s="47"/>
      <c r="H9" s="47"/>
      <c r="I9" s="47"/>
      <c r="J9" s="36" t="s">
        <v>31</v>
      </c>
      <c r="K9" s="48"/>
      <c r="L9" s="36"/>
      <c r="M9" s="36"/>
      <c r="N9" s="36"/>
      <c r="O9" s="36"/>
      <c r="P9" s="39"/>
      <c r="Q9" s="40" t="s">
        <v>32</v>
      </c>
      <c r="R9" s="142" t="s">
        <v>33</v>
      </c>
      <c r="S9" s="41"/>
      <c r="T9" s="10"/>
      <c r="U9" s="10"/>
    </row>
    <row r="10" spans="1:21" ht="15">
      <c r="A10" s="18"/>
      <c r="B10" s="49"/>
      <c r="C10" s="50" t="s">
        <v>34</v>
      </c>
      <c r="D10" s="51"/>
      <c r="E10" s="52" t="s">
        <v>34</v>
      </c>
      <c r="F10" s="52"/>
      <c r="G10" s="52"/>
      <c r="H10" s="52"/>
      <c r="I10" s="52"/>
      <c r="J10" s="53" t="s">
        <v>35</v>
      </c>
      <c r="K10" s="54"/>
      <c r="L10" s="53"/>
      <c r="M10" s="53"/>
      <c r="N10" s="53"/>
      <c r="O10" s="53"/>
      <c r="P10" s="51"/>
      <c r="Q10" s="33"/>
      <c r="R10" s="143"/>
      <c r="S10" s="41"/>
      <c r="T10" s="10"/>
      <c r="U10" s="10"/>
    </row>
    <row r="11" spans="1:21" ht="15">
      <c r="A11" s="18"/>
      <c r="B11" s="144"/>
      <c r="C11" s="39" t="s">
        <v>36</v>
      </c>
      <c r="D11" s="39" t="s">
        <v>36</v>
      </c>
      <c r="E11" s="39" t="s">
        <v>36</v>
      </c>
      <c r="F11" s="39" t="s">
        <v>36</v>
      </c>
      <c r="G11" s="39" t="s">
        <v>36</v>
      </c>
      <c r="H11" s="39" t="s">
        <v>36</v>
      </c>
      <c r="I11" s="39" t="s">
        <v>36</v>
      </c>
      <c r="J11" s="39" t="s">
        <v>36</v>
      </c>
      <c r="K11" s="39" t="s">
        <v>36</v>
      </c>
      <c r="L11" s="39" t="s">
        <v>36</v>
      </c>
      <c r="M11" s="39" t="s">
        <v>36</v>
      </c>
      <c r="N11" s="39" t="s">
        <v>36</v>
      </c>
      <c r="O11" s="39" t="s">
        <v>36</v>
      </c>
      <c r="P11" s="39" t="s">
        <v>36</v>
      </c>
      <c r="Q11" s="40" t="s">
        <v>36</v>
      </c>
      <c r="R11" s="142" t="s">
        <v>36</v>
      </c>
      <c r="S11" s="57"/>
      <c r="T11" s="10"/>
      <c r="U11" s="10"/>
    </row>
    <row r="12" spans="1:21" ht="15">
      <c r="A12" s="18"/>
      <c r="B12" s="154" t="s">
        <v>108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1"/>
      <c r="R12" s="147"/>
      <c r="S12" s="62"/>
      <c r="T12" s="10"/>
      <c r="U12" s="10"/>
    </row>
    <row r="13" spans="1:21" ht="15">
      <c r="A13" s="18"/>
      <c r="B13" s="5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1"/>
      <c r="R13" s="147"/>
      <c r="S13" s="62"/>
      <c r="T13" s="10"/>
      <c r="U13" s="10"/>
    </row>
    <row r="14" spans="1:21" ht="15">
      <c r="A14" s="18"/>
      <c r="B14" s="64" t="s">
        <v>118</v>
      </c>
      <c r="C14" s="411">
        <v>8146</v>
      </c>
      <c r="D14" s="411">
        <v>0</v>
      </c>
      <c r="E14" s="429">
        <f>+C14+D14</f>
        <v>8146</v>
      </c>
      <c r="F14" s="411">
        <v>325</v>
      </c>
      <c r="G14" s="411">
        <v>9799</v>
      </c>
      <c r="H14" s="411">
        <v>132</v>
      </c>
      <c r="I14" s="411">
        <v>6505</v>
      </c>
      <c r="J14" s="411">
        <v>0</v>
      </c>
      <c r="K14" s="411">
        <v>91805</v>
      </c>
      <c r="L14" s="411">
        <v>0</v>
      </c>
      <c r="M14" s="411">
        <v>0</v>
      </c>
      <c r="N14" s="411">
        <v>3665</v>
      </c>
      <c r="O14" s="411">
        <v>44244</v>
      </c>
      <c r="P14" s="433">
        <f>SUM(E14:O14)</f>
        <v>164621</v>
      </c>
      <c r="Q14" s="411">
        <v>38314</v>
      </c>
      <c r="R14" s="428">
        <f>+P14-Q14</f>
        <v>126307</v>
      </c>
      <c r="S14" s="729"/>
      <c r="T14" s="10"/>
      <c r="U14" s="10"/>
    </row>
    <row r="15" spans="1:21" ht="15">
      <c r="A15" s="18"/>
      <c r="B15" s="64" t="s">
        <v>187</v>
      </c>
      <c r="C15" s="411">
        <v>2665</v>
      </c>
      <c r="D15" s="411">
        <v>0</v>
      </c>
      <c r="E15" s="429">
        <f aca="true" t="shared" si="0" ref="E15:E31">+C15+D15</f>
        <v>2665</v>
      </c>
      <c r="F15" s="411">
        <v>158</v>
      </c>
      <c r="G15" s="411">
        <v>2579</v>
      </c>
      <c r="H15" s="411">
        <v>132</v>
      </c>
      <c r="I15" s="411">
        <v>1935</v>
      </c>
      <c r="J15" s="411">
        <v>0</v>
      </c>
      <c r="K15" s="411">
        <v>0</v>
      </c>
      <c r="L15" s="411">
        <v>0</v>
      </c>
      <c r="M15" s="411">
        <v>0</v>
      </c>
      <c r="N15" s="411">
        <v>229</v>
      </c>
      <c r="O15" s="411">
        <v>1111</v>
      </c>
      <c r="P15" s="433">
        <f aca="true" t="shared" si="1" ref="P15:P31">SUM(E15:O15)</f>
        <v>8809</v>
      </c>
      <c r="Q15" s="411">
        <v>909</v>
      </c>
      <c r="R15" s="428">
        <f aca="true" t="shared" si="2" ref="R15:R32">+P15-Q15</f>
        <v>7900</v>
      </c>
      <c r="S15" s="729"/>
      <c r="T15" s="10"/>
      <c r="U15" s="10"/>
    </row>
    <row r="16" spans="1:21" ht="15">
      <c r="A16" s="18"/>
      <c r="B16" s="64" t="s">
        <v>85</v>
      </c>
      <c r="C16" s="411">
        <v>56</v>
      </c>
      <c r="D16" s="411">
        <v>0</v>
      </c>
      <c r="E16" s="429">
        <f t="shared" si="0"/>
        <v>56</v>
      </c>
      <c r="F16" s="411">
        <v>1</v>
      </c>
      <c r="G16" s="411">
        <v>14</v>
      </c>
      <c r="H16" s="411">
        <v>3</v>
      </c>
      <c r="I16" s="411">
        <v>72</v>
      </c>
      <c r="J16" s="411">
        <v>-350</v>
      </c>
      <c r="K16" s="411">
        <v>0</v>
      </c>
      <c r="L16" s="411">
        <v>0</v>
      </c>
      <c r="M16" s="411">
        <v>0</v>
      </c>
      <c r="N16" s="411">
        <v>102</v>
      </c>
      <c r="O16" s="411">
        <v>91</v>
      </c>
      <c r="P16" s="433">
        <f t="shared" si="1"/>
        <v>-11</v>
      </c>
      <c r="Q16" s="411">
        <v>0</v>
      </c>
      <c r="R16" s="428">
        <f t="shared" si="2"/>
        <v>-11</v>
      </c>
      <c r="S16" s="729"/>
      <c r="T16" s="10"/>
      <c r="U16" s="10"/>
    </row>
    <row r="17" spans="1:21" ht="15">
      <c r="A17" s="18"/>
      <c r="B17" s="64" t="s">
        <v>246</v>
      </c>
      <c r="C17" s="411">
        <v>22021</v>
      </c>
      <c r="D17" s="411">
        <v>0</v>
      </c>
      <c r="E17" s="429">
        <f t="shared" si="0"/>
        <v>22021</v>
      </c>
      <c r="F17" s="411">
        <v>463</v>
      </c>
      <c r="G17" s="411">
        <v>887</v>
      </c>
      <c r="H17" s="411">
        <v>14860</v>
      </c>
      <c r="I17" s="411">
        <v>10287</v>
      </c>
      <c r="J17" s="411">
        <v>0</v>
      </c>
      <c r="K17" s="411">
        <v>33254</v>
      </c>
      <c r="L17" s="411">
        <v>0</v>
      </c>
      <c r="M17" s="411">
        <v>0</v>
      </c>
      <c r="N17" s="411">
        <v>3087</v>
      </c>
      <c r="O17" s="411">
        <v>432</v>
      </c>
      <c r="P17" s="433">
        <f t="shared" si="1"/>
        <v>85291</v>
      </c>
      <c r="Q17" s="411">
        <v>29189</v>
      </c>
      <c r="R17" s="428">
        <f t="shared" si="2"/>
        <v>56102</v>
      </c>
      <c r="S17" s="729"/>
      <c r="T17" s="10"/>
      <c r="U17" s="10"/>
    </row>
    <row r="18" spans="1:21" ht="15">
      <c r="A18" s="18"/>
      <c r="B18" s="64" t="s">
        <v>242</v>
      </c>
      <c r="C18" s="411">
        <v>4797</v>
      </c>
      <c r="D18" s="411">
        <v>0</v>
      </c>
      <c r="E18" s="429">
        <f t="shared" si="0"/>
        <v>4797</v>
      </c>
      <c r="F18" s="411">
        <v>770</v>
      </c>
      <c r="G18" s="411">
        <v>1398</v>
      </c>
      <c r="H18" s="411">
        <v>114</v>
      </c>
      <c r="I18" s="411">
        <v>13937</v>
      </c>
      <c r="J18" s="411">
        <v>0</v>
      </c>
      <c r="K18" s="411">
        <v>0</v>
      </c>
      <c r="L18" s="411">
        <v>0</v>
      </c>
      <c r="M18" s="411">
        <v>0</v>
      </c>
      <c r="N18" s="411">
        <v>551</v>
      </c>
      <c r="O18" s="411">
        <v>519</v>
      </c>
      <c r="P18" s="433">
        <f t="shared" si="1"/>
        <v>22086</v>
      </c>
      <c r="Q18" s="411">
        <v>187</v>
      </c>
      <c r="R18" s="428">
        <f t="shared" si="2"/>
        <v>21899</v>
      </c>
      <c r="S18" s="729"/>
      <c r="T18" s="10"/>
      <c r="U18" s="10"/>
    </row>
    <row r="19" spans="1:21" ht="15">
      <c r="A19" s="18"/>
      <c r="B19" s="64" t="s">
        <v>73</v>
      </c>
      <c r="C19" s="411">
        <v>9121</v>
      </c>
      <c r="D19" s="411">
        <v>0</v>
      </c>
      <c r="E19" s="429">
        <f t="shared" si="0"/>
        <v>9121</v>
      </c>
      <c r="F19" s="411">
        <v>126</v>
      </c>
      <c r="G19" s="411">
        <v>5819</v>
      </c>
      <c r="H19" s="411">
        <v>1288</v>
      </c>
      <c r="I19" s="411">
        <v>3191</v>
      </c>
      <c r="J19" s="411">
        <v>0</v>
      </c>
      <c r="K19" s="411">
        <v>155</v>
      </c>
      <c r="L19" s="411">
        <v>0</v>
      </c>
      <c r="M19" s="411">
        <v>0</v>
      </c>
      <c r="N19" s="411">
        <v>724</v>
      </c>
      <c r="O19" s="411">
        <v>80</v>
      </c>
      <c r="P19" s="433">
        <f t="shared" si="1"/>
        <v>20504</v>
      </c>
      <c r="Q19" s="411">
        <v>10528</v>
      </c>
      <c r="R19" s="428">
        <f t="shared" si="2"/>
        <v>9976</v>
      </c>
      <c r="S19" s="729"/>
      <c r="T19" s="10"/>
      <c r="U19" s="10"/>
    </row>
    <row r="20" spans="1:21" ht="15">
      <c r="A20" s="18"/>
      <c r="B20" s="64" t="s">
        <v>188</v>
      </c>
      <c r="C20" s="411">
        <v>1983</v>
      </c>
      <c r="D20" s="411">
        <v>0</v>
      </c>
      <c r="E20" s="429">
        <f t="shared" si="0"/>
        <v>1983</v>
      </c>
      <c r="F20" s="411">
        <v>91</v>
      </c>
      <c r="G20" s="411">
        <v>2231</v>
      </c>
      <c r="H20" s="411">
        <v>294</v>
      </c>
      <c r="I20" s="411">
        <v>672</v>
      </c>
      <c r="J20" s="411">
        <v>0</v>
      </c>
      <c r="K20" s="411">
        <v>0</v>
      </c>
      <c r="L20" s="411">
        <v>0</v>
      </c>
      <c r="M20" s="411">
        <v>0</v>
      </c>
      <c r="N20" s="411">
        <v>177</v>
      </c>
      <c r="O20" s="411">
        <v>623</v>
      </c>
      <c r="P20" s="433">
        <f t="shared" si="1"/>
        <v>6071</v>
      </c>
      <c r="Q20" s="411">
        <v>12</v>
      </c>
      <c r="R20" s="428">
        <f t="shared" si="2"/>
        <v>6059</v>
      </c>
      <c r="S20" s="729"/>
      <c r="T20" s="10"/>
      <c r="U20" s="10"/>
    </row>
    <row r="21" spans="1:21" ht="15">
      <c r="A21" s="18"/>
      <c r="B21" s="64" t="s">
        <v>56</v>
      </c>
      <c r="C21" s="411">
        <v>1617</v>
      </c>
      <c r="D21" s="411">
        <v>0</v>
      </c>
      <c r="E21" s="429">
        <f t="shared" si="0"/>
        <v>1617</v>
      </c>
      <c r="F21" s="411">
        <v>47</v>
      </c>
      <c r="G21" s="411">
        <v>3299</v>
      </c>
      <c r="H21" s="411">
        <v>42</v>
      </c>
      <c r="I21" s="411">
        <v>280</v>
      </c>
      <c r="J21" s="411">
        <v>0</v>
      </c>
      <c r="K21" s="411">
        <v>0</v>
      </c>
      <c r="L21" s="411">
        <v>0</v>
      </c>
      <c r="M21" s="411">
        <v>0</v>
      </c>
      <c r="N21" s="411">
        <v>240</v>
      </c>
      <c r="O21" s="411">
        <v>1065</v>
      </c>
      <c r="P21" s="433">
        <f t="shared" si="1"/>
        <v>6590</v>
      </c>
      <c r="Q21" s="411">
        <v>0</v>
      </c>
      <c r="R21" s="428">
        <f t="shared" si="2"/>
        <v>6590</v>
      </c>
      <c r="S21" s="729"/>
      <c r="T21" s="10"/>
      <c r="U21" s="10"/>
    </row>
    <row r="22" spans="1:21" ht="15">
      <c r="A22" s="63"/>
      <c r="B22" s="64" t="s">
        <v>483</v>
      </c>
      <c r="C22" s="411">
        <v>1627</v>
      </c>
      <c r="D22" s="411">
        <v>0</v>
      </c>
      <c r="E22" s="429">
        <f t="shared" si="0"/>
        <v>1627</v>
      </c>
      <c r="F22" s="411">
        <v>1228</v>
      </c>
      <c r="G22" s="411">
        <v>48</v>
      </c>
      <c r="H22" s="411">
        <v>24</v>
      </c>
      <c r="I22" s="411">
        <v>1515</v>
      </c>
      <c r="J22" s="411">
        <v>0</v>
      </c>
      <c r="K22" s="411">
        <v>0</v>
      </c>
      <c r="L22" s="411">
        <v>0</v>
      </c>
      <c r="M22" s="411">
        <v>0</v>
      </c>
      <c r="N22" s="411">
        <v>43</v>
      </c>
      <c r="O22" s="411">
        <v>1</v>
      </c>
      <c r="P22" s="433">
        <f t="shared" si="1"/>
        <v>4486</v>
      </c>
      <c r="Q22" s="411">
        <v>3892</v>
      </c>
      <c r="R22" s="428">
        <f t="shared" si="2"/>
        <v>594</v>
      </c>
      <c r="S22" s="729"/>
      <c r="T22" s="10"/>
      <c r="U22" s="10"/>
    </row>
    <row r="23" spans="1:21" ht="15">
      <c r="A23" s="63"/>
      <c r="B23" s="64" t="s">
        <v>136</v>
      </c>
      <c r="C23" s="411">
        <v>316</v>
      </c>
      <c r="D23" s="411">
        <v>0</v>
      </c>
      <c r="E23" s="429">
        <f t="shared" si="0"/>
        <v>316</v>
      </c>
      <c r="F23" s="411">
        <v>14</v>
      </c>
      <c r="G23" s="411">
        <v>15</v>
      </c>
      <c r="H23" s="411">
        <v>8</v>
      </c>
      <c r="I23" s="411">
        <v>219</v>
      </c>
      <c r="J23" s="411">
        <v>0</v>
      </c>
      <c r="K23" s="411">
        <v>0</v>
      </c>
      <c r="L23" s="411">
        <v>0</v>
      </c>
      <c r="M23" s="411">
        <v>0</v>
      </c>
      <c r="N23" s="411">
        <v>48</v>
      </c>
      <c r="O23" s="411">
        <v>3</v>
      </c>
      <c r="P23" s="433">
        <f t="shared" si="1"/>
        <v>623</v>
      </c>
      <c r="Q23" s="411">
        <v>0</v>
      </c>
      <c r="R23" s="428">
        <f t="shared" si="2"/>
        <v>623</v>
      </c>
      <c r="S23" s="729"/>
      <c r="T23" s="10"/>
      <c r="U23" s="10"/>
    </row>
    <row r="24" spans="1:21" ht="15">
      <c r="A24" s="63"/>
      <c r="B24" s="64" t="s">
        <v>186</v>
      </c>
      <c r="C24" s="411">
        <v>12758</v>
      </c>
      <c r="D24" s="411">
        <v>0</v>
      </c>
      <c r="E24" s="429">
        <f t="shared" si="0"/>
        <v>12758</v>
      </c>
      <c r="F24" s="411">
        <v>93</v>
      </c>
      <c r="G24" s="411">
        <v>977</v>
      </c>
      <c r="H24" s="411">
        <v>293</v>
      </c>
      <c r="I24" s="411">
        <v>4621</v>
      </c>
      <c r="J24" s="411">
        <v>45</v>
      </c>
      <c r="K24" s="411">
        <v>0</v>
      </c>
      <c r="L24" s="411">
        <v>0</v>
      </c>
      <c r="M24" s="411">
        <v>0</v>
      </c>
      <c r="N24" s="411">
        <v>1548</v>
      </c>
      <c r="O24" s="411">
        <v>223</v>
      </c>
      <c r="P24" s="433">
        <f t="shared" si="1"/>
        <v>20558</v>
      </c>
      <c r="Q24" s="411">
        <v>2495</v>
      </c>
      <c r="R24" s="428">
        <f t="shared" si="2"/>
        <v>18063</v>
      </c>
      <c r="S24" s="729"/>
      <c r="T24" s="10"/>
      <c r="U24" s="10"/>
    </row>
    <row r="25" spans="1:21" ht="15">
      <c r="A25" s="63"/>
      <c r="B25" s="64" t="s">
        <v>137</v>
      </c>
      <c r="C25" s="411">
        <v>1191</v>
      </c>
      <c r="D25" s="411">
        <v>0</v>
      </c>
      <c r="E25" s="429">
        <f t="shared" si="0"/>
        <v>1191</v>
      </c>
      <c r="F25" s="411">
        <v>5</v>
      </c>
      <c r="G25" s="411">
        <v>0</v>
      </c>
      <c r="H25" s="411">
        <v>6</v>
      </c>
      <c r="I25" s="411">
        <v>12859</v>
      </c>
      <c r="J25" s="411">
        <v>0</v>
      </c>
      <c r="K25" s="411">
        <v>0</v>
      </c>
      <c r="L25" s="411">
        <v>0</v>
      </c>
      <c r="M25" s="411">
        <v>0</v>
      </c>
      <c r="N25" s="411">
        <v>48</v>
      </c>
      <c r="O25" s="411">
        <v>0</v>
      </c>
      <c r="P25" s="433">
        <f t="shared" si="1"/>
        <v>14109</v>
      </c>
      <c r="Q25" s="411">
        <v>1131</v>
      </c>
      <c r="R25" s="428">
        <f t="shared" si="2"/>
        <v>12978</v>
      </c>
      <c r="S25" s="729"/>
      <c r="T25" s="10"/>
      <c r="U25" s="10"/>
    </row>
    <row r="26" spans="1:21" ht="15">
      <c r="A26" s="63"/>
      <c r="B26" s="64" t="s">
        <v>189</v>
      </c>
      <c r="C26" s="411">
        <v>1200</v>
      </c>
      <c r="D26" s="411">
        <v>0</v>
      </c>
      <c r="E26" s="429">
        <f t="shared" si="0"/>
        <v>1200</v>
      </c>
      <c r="F26" s="411">
        <v>22</v>
      </c>
      <c r="G26" s="411">
        <v>12</v>
      </c>
      <c r="H26" s="411">
        <v>12</v>
      </c>
      <c r="I26" s="411">
        <v>1027</v>
      </c>
      <c r="J26" s="411">
        <v>0</v>
      </c>
      <c r="K26" s="411">
        <v>0</v>
      </c>
      <c r="L26" s="411">
        <v>0</v>
      </c>
      <c r="M26" s="411">
        <v>0</v>
      </c>
      <c r="N26" s="411">
        <v>9</v>
      </c>
      <c r="O26" s="411">
        <v>46</v>
      </c>
      <c r="P26" s="433">
        <f t="shared" si="1"/>
        <v>2328</v>
      </c>
      <c r="Q26" s="411">
        <v>0</v>
      </c>
      <c r="R26" s="428">
        <f t="shared" si="2"/>
        <v>2328</v>
      </c>
      <c r="S26" s="729"/>
      <c r="T26" s="10"/>
      <c r="U26" s="10"/>
    </row>
    <row r="27" spans="1:21" ht="15">
      <c r="A27" s="63"/>
      <c r="B27" s="64" t="s">
        <v>245</v>
      </c>
      <c r="C27" s="411">
        <v>131</v>
      </c>
      <c r="D27" s="411">
        <v>0</v>
      </c>
      <c r="E27" s="429">
        <f t="shared" si="0"/>
        <v>131</v>
      </c>
      <c r="F27" s="411">
        <v>0</v>
      </c>
      <c r="G27" s="411">
        <v>0</v>
      </c>
      <c r="H27" s="411">
        <v>0</v>
      </c>
      <c r="I27" s="411">
        <v>7</v>
      </c>
      <c r="J27" s="411">
        <v>821</v>
      </c>
      <c r="K27" s="411">
        <v>0</v>
      </c>
      <c r="L27" s="411">
        <v>0</v>
      </c>
      <c r="M27" s="411">
        <v>0</v>
      </c>
      <c r="N27" s="411">
        <v>0</v>
      </c>
      <c r="O27" s="411">
        <v>0</v>
      </c>
      <c r="P27" s="433">
        <f t="shared" si="1"/>
        <v>959</v>
      </c>
      <c r="Q27" s="411">
        <v>0</v>
      </c>
      <c r="R27" s="428">
        <f t="shared" si="2"/>
        <v>959</v>
      </c>
      <c r="S27" s="729"/>
      <c r="T27" s="10"/>
      <c r="U27" s="10"/>
    </row>
    <row r="28" spans="1:21" ht="15">
      <c r="A28" s="63"/>
      <c r="B28" s="64" t="s">
        <v>247</v>
      </c>
      <c r="C28" s="411">
        <v>5369</v>
      </c>
      <c r="D28" s="411">
        <v>0</v>
      </c>
      <c r="E28" s="429">
        <f t="shared" si="0"/>
        <v>5369</v>
      </c>
      <c r="F28" s="411">
        <v>0</v>
      </c>
      <c r="G28" s="411">
        <v>985</v>
      </c>
      <c r="H28" s="411">
        <v>98</v>
      </c>
      <c r="I28" s="411">
        <v>3396</v>
      </c>
      <c r="J28" s="411">
        <v>1069</v>
      </c>
      <c r="K28" s="411">
        <v>11669</v>
      </c>
      <c r="L28" s="411">
        <v>0</v>
      </c>
      <c r="M28" s="411">
        <v>0</v>
      </c>
      <c r="N28" s="411">
        <v>573</v>
      </c>
      <c r="O28" s="411">
        <v>0</v>
      </c>
      <c r="P28" s="433">
        <f t="shared" si="1"/>
        <v>23159</v>
      </c>
      <c r="Q28" s="411">
        <v>1087</v>
      </c>
      <c r="R28" s="428">
        <f t="shared" si="2"/>
        <v>22072</v>
      </c>
      <c r="S28" s="729"/>
      <c r="T28" s="10"/>
      <c r="U28" s="10"/>
    </row>
    <row r="29" spans="1:21" ht="15">
      <c r="A29" s="63"/>
      <c r="B29" s="64" t="s">
        <v>467</v>
      </c>
      <c r="C29" s="411">
        <v>48507</v>
      </c>
      <c r="D29" s="411">
        <v>0</v>
      </c>
      <c r="E29" s="429">
        <f t="shared" si="0"/>
        <v>48507</v>
      </c>
      <c r="F29" s="411">
        <v>1894</v>
      </c>
      <c r="G29" s="411">
        <v>73320</v>
      </c>
      <c r="H29" s="411">
        <v>606</v>
      </c>
      <c r="I29" s="411">
        <v>21648</v>
      </c>
      <c r="J29" s="411">
        <v>0</v>
      </c>
      <c r="K29" s="411">
        <v>1024</v>
      </c>
      <c r="L29" s="411">
        <v>0</v>
      </c>
      <c r="M29" s="411">
        <v>208</v>
      </c>
      <c r="N29" s="411">
        <v>10686</v>
      </c>
      <c r="O29" s="411">
        <v>132970</v>
      </c>
      <c r="P29" s="433">
        <f t="shared" si="1"/>
        <v>290863</v>
      </c>
      <c r="Q29" s="411">
        <v>5324</v>
      </c>
      <c r="R29" s="428">
        <f t="shared" si="2"/>
        <v>285539</v>
      </c>
      <c r="S29" s="729"/>
      <c r="T29" s="10"/>
      <c r="U29" s="10"/>
    </row>
    <row r="30" spans="1:21" ht="15">
      <c r="A30" s="63"/>
      <c r="B30" s="64" t="s">
        <v>491</v>
      </c>
      <c r="C30" s="411">
        <v>0</v>
      </c>
      <c r="D30" s="411">
        <v>0</v>
      </c>
      <c r="E30" s="429">
        <f t="shared" si="0"/>
        <v>0</v>
      </c>
      <c r="F30" s="411">
        <v>0</v>
      </c>
      <c r="G30" s="411">
        <v>0</v>
      </c>
      <c r="H30" s="411">
        <v>0</v>
      </c>
      <c r="I30" s="411">
        <v>12450</v>
      </c>
      <c r="J30" s="411">
        <v>0</v>
      </c>
      <c r="K30" s="411">
        <v>0</v>
      </c>
      <c r="L30" s="411">
        <v>0</v>
      </c>
      <c r="M30" s="411">
        <v>0</v>
      </c>
      <c r="N30" s="411">
        <v>0</v>
      </c>
      <c r="O30" s="411">
        <v>0</v>
      </c>
      <c r="P30" s="433">
        <f t="shared" si="1"/>
        <v>12450</v>
      </c>
      <c r="Q30" s="411">
        <v>0</v>
      </c>
      <c r="R30" s="428">
        <f t="shared" si="2"/>
        <v>12450</v>
      </c>
      <c r="S30" s="729"/>
      <c r="T30" s="10"/>
      <c r="U30" s="162"/>
    </row>
    <row r="31" spans="1:21" ht="15">
      <c r="A31" s="63"/>
      <c r="B31" s="724" t="s">
        <v>454</v>
      </c>
      <c r="C31" s="411">
        <v>31960</v>
      </c>
      <c r="D31" s="411">
        <v>6033</v>
      </c>
      <c r="E31" s="429">
        <f t="shared" si="0"/>
        <v>37993</v>
      </c>
      <c r="F31" s="411">
        <v>431</v>
      </c>
      <c r="G31" s="411">
        <v>18198</v>
      </c>
      <c r="H31" s="411">
        <v>274</v>
      </c>
      <c r="I31" s="411">
        <v>8981</v>
      </c>
      <c r="J31" s="411">
        <v>2478</v>
      </c>
      <c r="K31" s="411">
        <v>439</v>
      </c>
      <c r="L31" s="411">
        <v>0</v>
      </c>
      <c r="M31" s="411">
        <v>0</v>
      </c>
      <c r="N31" s="411">
        <v>60849</v>
      </c>
      <c r="O31" s="411">
        <v>6015</v>
      </c>
      <c r="P31" s="433">
        <f t="shared" si="1"/>
        <v>135658</v>
      </c>
      <c r="Q31" s="411">
        <v>4182</v>
      </c>
      <c r="R31" s="428">
        <f t="shared" si="2"/>
        <v>131476</v>
      </c>
      <c r="S31" s="729"/>
      <c r="T31" s="10"/>
      <c r="U31" s="10"/>
    </row>
    <row r="32" spans="1:21" ht="15">
      <c r="A32" s="63"/>
      <c r="B32" s="64"/>
      <c r="C32" s="411"/>
      <c r="D32" s="411"/>
      <c r="E32" s="429"/>
      <c r="F32" s="411"/>
      <c r="G32" s="411"/>
      <c r="H32" s="411"/>
      <c r="I32" s="411"/>
      <c r="J32" s="411"/>
      <c r="K32" s="411"/>
      <c r="L32" s="411">
        <v>0</v>
      </c>
      <c r="M32" s="411">
        <v>0</v>
      </c>
      <c r="N32" s="411"/>
      <c r="O32" s="411"/>
      <c r="P32" s="433"/>
      <c r="Q32" s="411"/>
      <c r="R32" s="428">
        <f t="shared" si="2"/>
        <v>0</v>
      </c>
      <c r="S32" s="729"/>
      <c r="T32" s="10"/>
      <c r="U32" s="10"/>
    </row>
    <row r="33" spans="1:21" ht="15.75" thickBot="1">
      <c r="A33" s="18"/>
      <c r="B33" s="68" t="s">
        <v>11</v>
      </c>
      <c r="C33" s="430">
        <f>SUM(C14:C31)</f>
        <v>153465</v>
      </c>
      <c r="D33" s="430">
        <f aca="true" t="shared" si="3" ref="D33:R33">SUM(D14:D31)</f>
        <v>6033</v>
      </c>
      <c r="E33" s="430">
        <f t="shared" si="3"/>
        <v>159498</v>
      </c>
      <c r="F33" s="430">
        <f t="shared" si="3"/>
        <v>5668</v>
      </c>
      <c r="G33" s="430">
        <f t="shared" si="3"/>
        <v>119581</v>
      </c>
      <c r="H33" s="430">
        <f t="shared" si="3"/>
        <v>18186</v>
      </c>
      <c r="I33" s="430">
        <f t="shared" si="3"/>
        <v>103602</v>
      </c>
      <c r="J33" s="430">
        <f t="shared" si="3"/>
        <v>4063</v>
      </c>
      <c r="K33" s="430">
        <f t="shared" si="3"/>
        <v>138346</v>
      </c>
      <c r="L33" s="430">
        <f t="shared" si="3"/>
        <v>0</v>
      </c>
      <c r="M33" s="430">
        <f t="shared" si="3"/>
        <v>208</v>
      </c>
      <c r="N33" s="430">
        <f t="shared" si="3"/>
        <v>82579</v>
      </c>
      <c r="O33" s="430">
        <f t="shared" si="3"/>
        <v>187423</v>
      </c>
      <c r="P33" s="430">
        <f t="shared" si="3"/>
        <v>819154</v>
      </c>
      <c r="Q33" s="440">
        <f t="shared" si="3"/>
        <v>97250</v>
      </c>
      <c r="R33" s="434">
        <f t="shared" si="3"/>
        <v>721904</v>
      </c>
      <c r="S33" s="128"/>
      <c r="T33" s="10"/>
      <c r="U33" s="10"/>
    </row>
    <row r="34" spans="1:21" ht="15">
      <c r="A34" s="18"/>
      <c r="B34" s="18"/>
      <c r="C34" s="63"/>
      <c r="D34" s="63"/>
      <c r="E34" s="63"/>
      <c r="F34" s="63"/>
      <c r="G34" s="131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10"/>
      <c r="U34" s="10"/>
    </row>
    <row r="35" spans="1:21" ht="26.25">
      <c r="A35" s="18"/>
      <c r="B35" s="16" t="s">
        <v>239</v>
      </c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63"/>
      <c r="T35" s="10"/>
      <c r="U35" s="10"/>
    </row>
    <row r="36" spans="1:21" ht="15.75" thickBot="1">
      <c r="A36" s="18"/>
      <c r="B36" s="70"/>
      <c r="C36" s="131"/>
      <c r="D36" s="131"/>
      <c r="E36" s="122"/>
      <c r="F36" s="122"/>
      <c r="G36" s="100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0"/>
      <c r="U36" s="10"/>
    </row>
    <row r="37" spans="1:21" ht="18.75" thickBot="1">
      <c r="A37" s="18"/>
      <c r="B37" s="20" t="s">
        <v>195</v>
      </c>
      <c r="C37" s="21"/>
      <c r="D37" s="115"/>
      <c r="E37" s="115"/>
      <c r="F37" s="115"/>
      <c r="G37" s="115"/>
      <c r="H37" s="95"/>
      <c r="I37" s="95"/>
      <c r="J37" s="95"/>
      <c r="K37" s="95"/>
      <c r="L37" s="95"/>
      <c r="M37" s="320" t="s">
        <v>113</v>
      </c>
      <c r="N37" s="341"/>
      <c r="O37" s="24"/>
      <c r="P37" s="24"/>
      <c r="Q37" s="18"/>
      <c r="R37" s="18"/>
      <c r="S37" s="72"/>
      <c r="T37" s="10"/>
      <c r="U37" s="10"/>
    </row>
    <row r="38" spans="1:21" ht="15.75">
      <c r="A38" s="18"/>
      <c r="B38" s="73"/>
      <c r="C38" s="27"/>
      <c r="D38" s="371" t="s">
        <v>26</v>
      </c>
      <c r="E38" s="74" t="s">
        <v>44</v>
      </c>
      <c r="F38" s="74" t="s">
        <v>37</v>
      </c>
      <c r="G38" s="74" t="s">
        <v>38</v>
      </c>
      <c r="H38" s="74" t="s">
        <v>39</v>
      </c>
      <c r="I38" s="74" t="s">
        <v>40</v>
      </c>
      <c r="J38" s="74" t="s">
        <v>9</v>
      </c>
      <c r="K38" s="420" t="s">
        <v>10</v>
      </c>
      <c r="L38" s="400" t="s">
        <v>11</v>
      </c>
      <c r="M38" s="169" t="s">
        <v>114</v>
      </c>
      <c r="N38" s="341"/>
      <c r="O38" s="82"/>
      <c r="P38" s="24"/>
      <c r="Q38" s="18"/>
      <c r="R38" s="18"/>
      <c r="S38" s="72"/>
      <c r="T38" s="10"/>
      <c r="U38" s="10"/>
    </row>
    <row r="39" spans="1:21" ht="15.75">
      <c r="A39" s="18"/>
      <c r="B39" s="77" t="s">
        <v>140</v>
      </c>
      <c r="C39" s="46"/>
      <c r="D39" s="500"/>
      <c r="E39" s="36" t="s">
        <v>48</v>
      </c>
      <c r="F39" s="36"/>
      <c r="G39" s="36" t="s">
        <v>16</v>
      </c>
      <c r="H39" s="46"/>
      <c r="I39" s="36" t="s">
        <v>41</v>
      </c>
      <c r="J39" s="36" t="s">
        <v>42</v>
      </c>
      <c r="K39" s="415" t="s">
        <v>43</v>
      </c>
      <c r="L39" s="417" t="s">
        <v>23</v>
      </c>
      <c r="M39" s="169" t="s">
        <v>115</v>
      </c>
      <c r="N39" s="341"/>
      <c r="O39" s="82"/>
      <c r="P39" s="24"/>
      <c r="Q39" s="18"/>
      <c r="R39" s="18"/>
      <c r="S39" s="72"/>
      <c r="T39" s="10"/>
      <c r="U39" s="10"/>
    </row>
    <row r="40" spans="1:21" ht="15.75">
      <c r="A40" s="18"/>
      <c r="B40" s="77" t="s">
        <v>121</v>
      </c>
      <c r="C40" s="46"/>
      <c r="D40" s="500"/>
      <c r="E40" s="36" t="s">
        <v>16</v>
      </c>
      <c r="F40" s="36"/>
      <c r="G40" s="36" t="s">
        <v>20</v>
      </c>
      <c r="H40" s="46"/>
      <c r="I40" s="46" t="s">
        <v>45</v>
      </c>
      <c r="J40" s="36" t="s">
        <v>46</v>
      </c>
      <c r="K40" s="415" t="s">
        <v>47</v>
      </c>
      <c r="L40" s="417" t="s">
        <v>28</v>
      </c>
      <c r="M40" s="169" t="s">
        <v>116</v>
      </c>
      <c r="N40" s="342"/>
      <c r="O40" s="82"/>
      <c r="P40" s="24"/>
      <c r="Q40" s="18"/>
      <c r="R40" s="18"/>
      <c r="S40" s="72"/>
      <c r="T40" s="10"/>
      <c r="U40" s="10"/>
    </row>
    <row r="41" spans="1:21" ht="15.75">
      <c r="A41" s="18"/>
      <c r="B41" s="80"/>
      <c r="C41" s="36"/>
      <c r="D41" s="378"/>
      <c r="E41" s="36" t="s">
        <v>51</v>
      </c>
      <c r="F41" s="36"/>
      <c r="G41" s="36"/>
      <c r="H41" s="36"/>
      <c r="I41" s="36" t="s">
        <v>49</v>
      </c>
      <c r="J41" s="36"/>
      <c r="K41" s="415" t="s">
        <v>40</v>
      </c>
      <c r="L41" s="417" t="s">
        <v>33</v>
      </c>
      <c r="M41" s="169"/>
      <c r="N41" s="343"/>
      <c r="O41" s="94"/>
      <c r="P41" s="94"/>
      <c r="Q41" s="95"/>
      <c r="R41" s="71"/>
      <c r="S41" s="71"/>
      <c r="T41" s="10"/>
      <c r="U41" s="10"/>
    </row>
    <row r="42" spans="1:21" ht="15.75">
      <c r="A42" s="18"/>
      <c r="B42" s="80"/>
      <c r="C42" s="36"/>
      <c r="D42" s="378"/>
      <c r="E42" s="36"/>
      <c r="F42" s="36"/>
      <c r="G42" s="36"/>
      <c r="H42" s="36"/>
      <c r="I42" s="36" t="s">
        <v>50</v>
      </c>
      <c r="J42" s="36"/>
      <c r="K42" s="415" t="s">
        <v>41</v>
      </c>
      <c r="L42" s="418"/>
      <c r="M42" s="401"/>
      <c r="N42" s="123"/>
      <c r="O42" s="323"/>
      <c r="P42" s="94"/>
      <c r="Q42" s="95"/>
      <c r="R42" s="56"/>
      <c r="S42" s="83"/>
      <c r="T42" s="10"/>
      <c r="U42" s="10"/>
    </row>
    <row r="43" spans="1:21" ht="15">
      <c r="A43" s="18"/>
      <c r="B43" s="86"/>
      <c r="C43" s="53"/>
      <c r="D43" s="384"/>
      <c r="E43" s="53"/>
      <c r="F43" s="53"/>
      <c r="G43" s="53"/>
      <c r="H43" s="53"/>
      <c r="I43" s="53" t="s">
        <v>52</v>
      </c>
      <c r="J43" s="53"/>
      <c r="K43" s="416"/>
      <c r="L43" s="419"/>
      <c r="M43" s="324"/>
      <c r="N43" s="123"/>
      <c r="O43" s="323"/>
      <c r="P43" s="94"/>
      <c r="Q43" s="95"/>
      <c r="R43" s="56"/>
      <c r="S43" s="88"/>
      <c r="T43" s="10"/>
      <c r="U43" s="10"/>
    </row>
    <row r="44" spans="1:21" ht="15">
      <c r="A44" s="18"/>
      <c r="B44" s="90"/>
      <c r="C44" s="91"/>
      <c r="D44" s="43" t="s">
        <v>36</v>
      </c>
      <c r="E44" s="43" t="s">
        <v>36</v>
      </c>
      <c r="F44" s="43" t="s">
        <v>36</v>
      </c>
      <c r="G44" s="43" t="s">
        <v>36</v>
      </c>
      <c r="H44" s="43" t="s">
        <v>36</v>
      </c>
      <c r="I44" s="43" t="s">
        <v>36</v>
      </c>
      <c r="J44" s="43" t="s">
        <v>36</v>
      </c>
      <c r="K44" s="323" t="s">
        <v>36</v>
      </c>
      <c r="L44" s="332" t="s">
        <v>36</v>
      </c>
      <c r="M44" s="332" t="s">
        <v>36</v>
      </c>
      <c r="N44" s="350"/>
      <c r="O44" s="134"/>
      <c r="P44" s="94"/>
      <c r="Q44" s="95"/>
      <c r="R44" s="89"/>
      <c r="S44" s="134"/>
      <c r="T44" s="10"/>
      <c r="U44" s="10"/>
    </row>
    <row r="45" spans="1:21" ht="15">
      <c r="A45" s="18"/>
      <c r="B45" s="92" t="s">
        <v>108</v>
      </c>
      <c r="C45" s="59"/>
      <c r="D45" s="59"/>
      <c r="E45" s="59"/>
      <c r="F45" s="59"/>
      <c r="G45" s="59"/>
      <c r="H45" s="59"/>
      <c r="I45" s="59"/>
      <c r="J45" s="59"/>
      <c r="K45" s="334"/>
      <c r="L45" s="346"/>
      <c r="M45" s="346"/>
      <c r="N45" s="344"/>
      <c r="O45" s="98"/>
      <c r="P45" s="333"/>
      <c r="Q45" s="327"/>
      <c r="R45" s="100"/>
      <c r="S45" s="93"/>
      <c r="T45" s="10"/>
      <c r="U45" s="10"/>
    </row>
    <row r="46" spans="1:21" ht="15">
      <c r="A46" s="18"/>
      <c r="B46" s="135"/>
      <c r="C46" s="59"/>
      <c r="D46" s="59"/>
      <c r="E46" s="59"/>
      <c r="F46" s="59"/>
      <c r="G46" s="59"/>
      <c r="H46" s="59"/>
      <c r="I46" s="59"/>
      <c r="J46" s="59"/>
      <c r="K46" s="334"/>
      <c r="L46" s="346"/>
      <c r="M46" s="346"/>
      <c r="N46" s="344"/>
      <c r="O46" s="98"/>
      <c r="P46" s="333"/>
      <c r="Q46" s="327"/>
      <c r="R46" s="100"/>
      <c r="S46" s="93"/>
      <c r="T46" s="10"/>
      <c r="U46" s="10"/>
    </row>
    <row r="47" spans="1:21" ht="15">
      <c r="A47" s="18"/>
      <c r="B47" s="96" t="s">
        <v>118</v>
      </c>
      <c r="C47" s="65"/>
      <c r="D47" s="411">
        <v>69731</v>
      </c>
      <c r="E47" s="411">
        <v>0</v>
      </c>
      <c r="F47" s="411">
        <v>1145</v>
      </c>
      <c r="G47" s="411">
        <v>16179</v>
      </c>
      <c r="H47" s="411">
        <v>36</v>
      </c>
      <c r="I47" s="411">
        <v>38314</v>
      </c>
      <c r="J47" s="433">
        <f>SUM(D47:I47)</f>
        <v>125405</v>
      </c>
      <c r="K47" s="411">
        <v>38314</v>
      </c>
      <c r="L47" s="428">
        <f>+J47-K47</f>
        <v>87091</v>
      </c>
      <c r="M47" s="428">
        <f>+R14-L47</f>
        <v>39216</v>
      </c>
      <c r="N47" s="66"/>
      <c r="O47" s="10"/>
      <c r="P47" s="327"/>
      <c r="Q47" s="327"/>
      <c r="R47" s="66"/>
      <c r="S47" s="727"/>
      <c r="T47" s="10"/>
      <c r="U47" s="10"/>
    </row>
    <row r="48" spans="1:21" ht="15">
      <c r="A48" s="18"/>
      <c r="B48" s="96" t="s">
        <v>187</v>
      </c>
      <c r="C48" s="65"/>
      <c r="D48" s="411">
        <v>242</v>
      </c>
      <c r="E48" s="411">
        <v>697</v>
      </c>
      <c r="F48" s="411">
        <v>13</v>
      </c>
      <c r="G48" s="411">
        <v>2864</v>
      </c>
      <c r="H48" s="411">
        <v>164</v>
      </c>
      <c r="I48" s="411">
        <v>909</v>
      </c>
      <c r="J48" s="433">
        <f aca="true" t="shared" si="4" ref="J48:J64">SUM(D48:I48)</f>
        <v>4889</v>
      </c>
      <c r="K48" s="411">
        <v>909</v>
      </c>
      <c r="L48" s="428">
        <f aca="true" t="shared" si="5" ref="L48:L64">+J48-K48</f>
        <v>3980</v>
      </c>
      <c r="M48" s="428">
        <f aca="true" t="shared" si="6" ref="M48:M64">+R15-L48</f>
        <v>3920</v>
      </c>
      <c r="N48" s="66"/>
      <c r="O48" s="10"/>
      <c r="P48" s="327"/>
      <c r="Q48" s="327"/>
      <c r="R48" s="66"/>
      <c r="S48" s="727"/>
      <c r="T48" s="10"/>
      <c r="U48" s="10"/>
    </row>
    <row r="49" spans="1:21" ht="15">
      <c r="A49" s="18"/>
      <c r="B49" s="96" t="s">
        <v>85</v>
      </c>
      <c r="C49" s="65"/>
      <c r="D49" s="411">
        <v>0</v>
      </c>
      <c r="E49" s="411">
        <v>0</v>
      </c>
      <c r="F49" s="411">
        <v>0</v>
      </c>
      <c r="G49" s="411">
        <v>0</v>
      </c>
      <c r="H49" s="411">
        <v>0</v>
      </c>
      <c r="I49" s="411">
        <v>0</v>
      </c>
      <c r="J49" s="433">
        <f t="shared" si="4"/>
        <v>0</v>
      </c>
      <c r="K49" s="411">
        <v>0</v>
      </c>
      <c r="L49" s="428">
        <f t="shared" si="5"/>
        <v>0</v>
      </c>
      <c r="M49" s="428">
        <f t="shared" si="6"/>
        <v>-11</v>
      </c>
      <c r="N49" s="66"/>
      <c r="O49" s="10"/>
      <c r="P49" s="327"/>
      <c r="Q49" s="327"/>
      <c r="R49" s="66"/>
      <c r="S49" s="727"/>
      <c r="T49" s="10"/>
      <c r="U49" s="10"/>
    </row>
    <row r="50" spans="1:21" ht="15">
      <c r="A50" s="18"/>
      <c r="B50" s="96" t="s">
        <v>246</v>
      </c>
      <c r="C50" s="65"/>
      <c r="D50" s="411">
        <v>6771</v>
      </c>
      <c r="E50" s="411">
        <v>0</v>
      </c>
      <c r="F50" s="411">
        <v>3061</v>
      </c>
      <c r="G50" s="411">
        <v>7230</v>
      </c>
      <c r="H50" s="411">
        <v>904</v>
      </c>
      <c r="I50" s="411">
        <v>29189</v>
      </c>
      <c r="J50" s="433">
        <f t="shared" si="4"/>
        <v>47155</v>
      </c>
      <c r="K50" s="411">
        <v>29189</v>
      </c>
      <c r="L50" s="428">
        <f t="shared" si="5"/>
        <v>17966</v>
      </c>
      <c r="M50" s="428">
        <f t="shared" si="6"/>
        <v>38136</v>
      </c>
      <c r="N50" s="66"/>
      <c r="O50" s="10"/>
      <c r="P50" s="327"/>
      <c r="Q50" s="327"/>
      <c r="R50" s="66"/>
      <c r="S50" s="727"/>
      <c r="T50" s="10"/>
      <c r="U50" s="10"/>
    </row>
    <row r="51" spans="1:21" ht="15">
      <c r="A51" s="18"/>
      <c r="B51" s="96" t="s">
        <v>242</v>
      </c>
      <c r="C51" s="65"/>
      <c r="D51" s="411">
        <v>11</v>
      </c>
      <c r="E51" s="411">
        <v>30</v>
      </c>
      <c r="F51" s="411">
        <v>19</v>
      </c>
      <c r="G51" s="411">
        <v>444</v>
      </c>
      <c r="H51" s="411">
        <v>104</v>
      </c>
      <c r="I51" s="411">
        <v>187</v>
      </c>
      <c r="J51" s="433">
        <f t="shared" si="4"/>
        <v>795</v>
      </c>
      <c r="K51" s="411">
        <v>187</v>
      </c>
      <c r="L51" s="428">
        <f t="shared" si="5"/>
        <v>608</v>
      </c>
      <c r="M51" s="428">
        <f t="shared" si="6"/>
        <v>21291</v>
      </c>
      <c r="N51" s="66"/>
      <c r="O51" s="10"/>
      <c r="P51" s="327"/>
      <c r="Q51" s="327"/>
      <c r="R51" s="66"/>
      <c r="S51" s="727"/>
      <c r="T51" s="10"/>
      <c r="U51" s="10"/>
    </row>
    <row r="52" spans="1:21" ht="15">
      <c r="A52" s="18"/>
      <c r="B52" s="96" t="s">
        <v>73</v>
      </c>
      <c r="C52" s="65"/>
      <c r="D52" s="411">
        <v>0</v>
      </c>
      <c r="E52" s="411">
        <v>701</v>
      </c>
      <c r="F52" s="411">
        <v>412</v>
      </c>
      <c r="G52" s="411">
        <v>1951</v>
      </c>
      <c r="H52" s="411">
        <v>943</v>
      </c>
      <c r="I52" s="411">
        <v>10528</v>
      </c>
      <c r="J52" s="433">
        <f t="shared" si="4"/>
        <v>14535</v>
      </c>
      <c r="K52" s="411">
        <v>10528</v>
      </c>
      <c r="L52" s="428">
        <f t="shared" si="5"/>
        <v>4007</v>
      </c>
      <c r="M52" s="428">
        <f t="shared" si="6"/>
        <v>5969</v>
      </c>
      <c r="N52" s="66"/>
      <c r="O52" s="10"/>
      <c r="P52" s="327"/>
      <c r="Q52" s="327"/>
      <c r="R52" s="66"/>
      <c r="S52" s="727"/>
      <c r="T52" s="10"/>
      <c r="U52" s="10"/>
    </row>
    <row r="53" spans="1:21" ht="15">
      <c r="A53" s="18"/>
      <c r="B53" s="96" t="s">
        <v>188</v>
      </c>
      <c r="C53" s="65"/>
      <c r="D53" s="411">
        <v>0</v>
      </c>
      <c r="E53" s="411">
        <v>0</v>
      </c>
      <c r="F53" s="411">
        <v>0</v>
      </c>
      <c r="G53" s="411">
        <v>6781</v>
      </c>
      <c r="H53" s="411">
        <v>185</v>
      </c>
      <c r="I53" s="411">
        <v>12</v>
      </c>
      <c r="J53" s="433">
        <f t="shared" si="4"/>
        <v>6978</v>
      </c>
      <c r="K53" s="411">
        <v>12</v>
      </c>
      <c r="L53" s="428">
        <f t="shared" si="5"/>
        <v>6966</v>
      </c>
      <c r="M53" s="428">
        <f t="shared" si="6"/>
        <v>-907</v>
      </c>
      <c r="N53" s="66"/>
      <c r="O53" s="10"/>
      <c r="P53" s="327"/>
      <c r="Q53" s="327"/>
      <c r="R53" s="66"/>
      <c r="S53" s="727"/>
      <c r="T53" s="10"/>
      <c r="U53" s="10"/>
    </row>
    <row r="54" spans="1:21" ht="15">
      <c r="A54" s="18"/>
      <c r="B54" s="96" t="s">
        <v>56</v>
      </c>
      <c r="C54" s="65"/>
      <c r="D54" s="411">
        <v>0</v>
      </c>
      <c r="E54" s="411">
        <v>0</v>
      </c>
      <c r="F54" s="411">
        <v>0</v>
      </c>
      <c r="G54" s="411">
        <v>381</v>
      </c>
      <c r="H54" s="411">
        <v>6964</v>
      </c>
      <c r="I54" s="411">
        <v>0</v>
      </c>
      <c r="J54" s="433">
        <f t="shared" si="4"/>
        <v>7345</v>
      </c>
      <c r="K54" s="411">
        <v>0</v>
      </c>
      <c r="L54" s="428">
        <f t="shared" si="5"/>
        <v>7345</v>
      </c>
      <c r="M54" s="428">
        <f t="shared" si="6"/>
        <v>-755</v>
      </c>
      <c r="N54" s="66"/>
      <c r="O54" s="10"/>
      <c r="P54" s="327"/>
      <c r="Q54" s="327"/>
      <c r="R54" s="66"/>
      <c r="S54" s="727"/>
      <c r="T54" s="10"/>
      <c r="U54" s="10"/>
    </row>
    <row r="55" spans="1:21" ht="15">
      <c r="A55" s="18"/>
      <c r="B55" s="96" t="s">
        <v>483</v>
      </c>
      <c r="C55" s="65"/>
      <c r="D55" s="411">
        <v>0</v>
      </c>
      <c r="E55" s="411">
        <v>0</v>
      </c>
      <c r="F55" s="411">
        <v>0</v>
      </c>
      <c r="G55" s="411">
        <v>0</v>
      </c>
      <c r="H55" s="411">
        <v>0</v>
      </c>
      <c r="I55" s="411">
        <v>3892</v>
      </c>
      <c r="J55" s="433">
        <f t="shared" si="4"/>
        <v>3892</v>
      </c>
      <c r="K55" s="411">
        <v>3892</v>
      </c>
      <c r="L55" s="428">
        <f t="shared" si="5"/>
        <v>0</v>
      </c>
      <c r="M55" s="428">
        <f t="shared" si="6"/>
        <v>594</v>
      </c>
      <c r="N55" s="66"/>
      <c r="O55" s="10"/>
      <c r="P55" s="327"/>
      <c r="Q55" s="327"/>
      <c r="R55" s="66"/>
      <c r="S55" s="727"/>
      <c r="T55" s="10"/>
      <c r="U55" s="10"/>
    </row>
    <row r="56" spans="1:21" ht="15">
      <c r="A56" s="18"/>
      <c r="B56" s="96" t="s">
        <v>136</v>
      </c>
      <c r="C56" s="65"/>
      <c r="D56" s="411">
        <v>0</v>
      </c>
      <c r="E56" s="411">
        <v>0</v>
      </c>
      <c r="F56" s="411">
        <v>0</v>
      </c>
      <c r="G56" s="411">
        <v>0</v>
      </c>
      <c r="H56" s="411">
        <v>0</v>
      </c>
      <c r="I56" s="411">
        <v>0</v>
      </c>
      <c r="J56" s="433">
        <f t="shared" si="4"/>
        <v>0</v>
      </c>
      <c r="K56" s="411">
        <v>0</v>
      </c>
      <c r="L56" s="428">
        <f t="shared" si="5"/>
        <v>0</v>
      </c>
      <c r="M56" s="428">
        <f t="shared" si="6"/>
        <v>623</v>
      </c>
      <c r="N56" s="66"/>
      <c r="O56" s="10"/>
      <c r="P56" s="327"/>
      <c r="Q56" s="327"/>
      <c r="R56" s="66"/>
      <c r="S56" s="727"/>
      <c r="T56" s="10"/>
      <c r="U56" s="10"/>
    </row>
    <row r="57" spans="1:21" ht="15">
      <c r="A57" s="18"/>
      <c r="B57" s="96" t="s">
        <v>186</v>
      </c>
      <c r="C57" s="65"/>
      <c r="D57" s="411">
        <v>10</v>
      </c>
      <c r="E57" s="411">
        <v>4251</v>
      </c>
      <c r="F57" s="411">
        <v>0</v>
      </c>
      <c r="G57" s="411">
        <v>5486</v>
      </c>
      <c r="H57" s="411">
        <v>4</v>
      </c>
      <c r="I57" s="411">
        <v>2495</v>
      </c>
      <c r="J57" s="433">
        <f t="shared" si="4"/>
        <v>12246</v>
      </c>
      <c r="K57" s="411">
        <v>2495</v>
      </c>
      <c r="L57" s="428">
        <f t="shared" si="5"/>
        <v>9751</v>
      </c>
      <c r="M57" s="428">
        <f t="shared" si="6"/>
        <v>8312</v>
      </c>
      <c r="N57" s="66"/>
      <c r="O57" s="10"/>
      <c r="P57" s="327"/>
      <c r="Q57" s="327"/>
      <c r="R57" s="66"/>
      <c r="S57" s="727"/>
      <c r="T57" s="10"/>
      <c r="U57" s="10"/>
    </row>
    <row r="58" spans="1:21" ht="15">
      <c r="A58" s="18"/>
      <c r="B58" s="96" t="s">
        <v>137</v>
      </c>
      <c r="C58" s="65"/>
      <c r="D58" s="411">
        <v>0</v>
      </c>
      <c r="E58" s="411">
        <v>3</v>
      </c>
      <c r="F58" s="411">
        <v>0</v>
      </c>
      <c r="G58" s="411">
        <v>142</v>
      </c>
      <c r="H58" s="411">
        <v>0</v>
      </c>
      <c r="I58" s="411">
        <v>1131</v>
      </c>
      <c r="J58" s="433">
        <f t="shared" si="4"/>
        <v>1276</v>
      </c>
      <c r="K58" s="411">
        <v>1131</v>
      </c>
      <c r="L58" s="428">
        <f t="shared" si="5"/>
        <v>145</v>
      </c>
      <c r="M58" s="428">
        <f t="shared" si="6"/>
        <v>12833</v>
      </c>
      <c r="N58" s="66"/>
      <c r="O58" s="10"/>
      <c r="P58" s="327"/>
      <c r="Q58" s="327"/>
      <c r="R58" s="66"/>
      <c r="S58" s="727"/>
      <c r="T58" s="10"/>
      <c r="U58" s="10"/>
    </row>
    <row r="59" spans="1:21" ht="15">
      <c r="A59" s="18"/>
      <c r="B59" s="96" t="s">
        <v>189</v>
      </c>
      <c r="C59" s="65"/>
      <c r="D59" s="411">
        <v>0</v>
      </c>
      <c r="E59" s="411">
        <v>174</v>
      </c>
      <c r="F59" s="411">
        <v>0</v>
      </c>
      <c r="G59" s="411">
        <v>0</v>
      </c>
      <c r="H59" s="411">
        <v>0</v>
      </c>
      <c r="I59" s="411">
        <v>0</v>
      </c>
      <c r="J59" s="433">
        <f t="shared" si="4"/>
        <v>174</v>
      </c>
      <c r="K59" s="411">
        <v>0</v>
      </c>
      <c r="L59" s="428">
        <f t="shared" si="5"/>
        <v>174</v>
      </c>
      <c r="M59" s="428">
        <f t="shared" si="6"/>
        <v>2154</v>
      </c>
      <c r="N59" s="66"/>
      <c r="O59" s="10"/>
      <c r="P59" s="327"/>
      <c r="Q59" s="327"/>
      <c r="R59" s="66"/>
      <c r="S59" s="727"/>
      <c r="T59" s="10"/>
      <c r="U59" s="10"/>
    </row>
    <row r="60" spans="1:21" ht="15">
      <c r="A60" s="18"/>
      <c r="B60" s="96" t="s">
        <v>245</v>
      </c>
      <c r="C60" s="65"/>
      <c r="D60" s="411">
        <v>0</v>
      </c>
      <c r="E60" s="411">
        <v>0</v>
      </c>
      <c r="F60" s="411">
        <v>0</v>
      </c>
      <c r="G60" s="411">
        <v>0</v>
      </c>
      <c r="H60" s="411">
        <v>0</v>
      </c>
      <c r="I60" s="411">
        <v>0</v>
      </c>
      <c r="J60" s="433">
        <f t="shared" si="4"/>
        <v>0</v>
      </c>
      <c r="K60" s="411">
        <v>0</v>
      </c>
      <c r="L60" s="428">
        <f t="shared" si="5"/>
        <v>0</v>
      </c>
      <c r="M60" s="428">
        <f t="shared" si="6"/>
        <v>959</v>
      </c>
      <c r="N60" s="66"/>
      <c r="O60" s="10"/>
      <c r="P60" s="327"/>
      <c r="Q60" s="327"/>
      <c r="R60" s="66"/>
      <c r="S60" s="727"/>
      <c r="T60" s="10"/>
      <c r="U60" s="10"/>
    </row>
    <row r="61" spans="1:21" ht="15">
      <c r="A61" s="18"/>
      <c r="B61" s="96" t="s">
        <v>247</v>
      </c>
      <c r="C61" s="65"/>
      <c r="D61" s="411">
        <v>5007</v>
      </c>
      <c r="E61" s="411">
        <v>376</v>
      </c>
      <c r="F61" s="411">
        <v>0</v>
      </c>
      <c r="G61" s="411">
        <v>755</v>
      </c>
      <c r="H61" s="411">
        <v>7311</v>
      </c>
      <c r="I61" s="411">
        <v>1087</v>
      </c>
      <c r="J61" s="433">
        <f t="shared" si="4"/>
        <v>14536</v>
      </c>
      <c r="K61" s="411">
        <v>1087</v>
      </c>
      <c r="L61" s="428">
        <f t="shared" si="5"/>
        <v>13449</v>
      </c>
      <c r="M61" s="428">
        <f t="shared" si="6"/>
        <v>8623</v>
      </c>
      <c r="N61" s="66"/>
      <c r="O61" s="10"/>
      <c r="P61" s="327"/>
      <c r="Q61" s="327"/>
      <c r="R61" s="66"/>
      <c r="S61" s="727"/>
      <c r="T61" s="10"/>
      <c r="U61" s="10"/>
    </row>
    <row r="62" spans="1:21" ht="15">
      <c r="A62" s="18"/>
      <c r="B62" s="96" t="s">
        <v>467</v>
      </c>
      <c r="C62" s="65"/>
      <c r="D62" s="411">
        <v>0</v>
      </c>
      <c r="E62" s="411">
        <v>231</v>
      </c>
      <c r="F62" s="411">
        <v>12</v>
      </c>
      <c r="G62" s="411">
        <v>14192</v>
      </c>
      <c r="H62" s="411">
        <v>271104</v>
      </c>
      <c r="I62" s="411">
        <v>5324</v>
      </c>
      <c r="J62" s="433">
        <f t="shared" si="4"/>
        <v>290863</v>
      </c>
      <c r="K62" s="411">
        <v>5324</v>
      </c>
      <c r="L62" s="428">
        <f t="shared" si="5"/>
        <v>285539</v>
      </c>
      <c r="M62" s="428">
        <f t="shared" si="6"/>
        <v>0</v>
      </c>
      <c r="N62" s="66"/>
      <c r="O62" s="10"/>
      <c r="P62" s="327"/>
      <c r="Q62" s="327"/>
      <c r="R62" s="66"/>
      <c r="S62" s="727"/>
      <c r="T62" s="10"/>
      <c r="U62" s="10"/>
    </row>
    <row r="63" spans="1:21" ht="15">
      <c r="A63" s="18"/>
      <c r="B63" s="96" t="s">
        <v>491</v>
      </c>
      <c r="C63" s="65"/>
      <c r="D63" s="411">
        <v>0</v>
      </c>
      <c r="E63" s="411">
        <v>0</v>
      </c>
      <c r="F63" s="411">
        <v>0</v>
      </c>
      <c r="G63" s="411">
        <v>0</v>
      </c>
      <c r="H63" s="411">
        <v>0</v>
      </c>
      <c r="I63" s="411">
        <v>0</v>
      </c>
      <c r="J63" s="433">
        <f t="shared" si="4"/>
        <v>0</v>
      </c>
      <c r="K63" s="411">
        <v>0</v>
      </c>
      <c r="L63" s="428">
        <f t="shared" si="5"/>
        <v>0</v>
      </c>
      <c r="M63" s="428">
        <f t="shared" si="6"/>
        <v>12450</v>
      </c>
      <c r="N63" s="66"/>
      <c r="O63" s="10"/>
      <c r="P63" s="327"/>
      <c r="Q63" s="327"/>
      <c r="R63" s="66"/>
      <c r="S63" s="727"/>
      <c r="T63" s="10"/>
      <c r="U63" s="10"/>
    </row>
    <row r="64" spans="1:21" ht="15">
      <c r="A64" s="18"/>
      <c r="B64" s="96" t="s">
        <v>454</v>
      </c>
      <c r="C64" s="65"/>
      <c r="D64" s="411">
        <v>11856</v>
      </c>
      <c r="E64" s="411">
        <v>672</v>
      </c>
      <c r="F64" s="411">
        <v>1528</v>
      </c>
      <c r="G64" s="411">
        <v>15996</v>
      </c>
      <c r="H64" s="411">
        <v>1438</v>
      </c>
      <c r="I64" s="411">
        <v>4182</v>
      </c>
      <c r="J64" s="433">
        <f t="shared" si="4"/>
        <v>35672</v>
      </c>
      <c r="K64" s="411">
        <v>4182</v>
      </c>
      <c r="L64" s="428">
        <f t="shared" si="5"/>
        <v>31490</v>
      </c>
      <c r="M64" s="428">
        <f t="shared" si="6"/>
        <v>99986</v>
      </c>
      <c r="N64" s="66"/>
      <c r="O64" s="10"/>
      <c r="P64" s="327"/>
      <c r="Q64" s="327"/>
      <c r="R64" s="66"/>
      <c r="S64" s="727"/>
      <c r="T64" s="10"/>
      <c r="U64" s="10"/>
    </row>
    <row r="65" spans="1:21" ht="15">
      <c r="A65" s="63"/>
      <c r="B65" s="96"/>
      <c r="C65" s="65"/>
      <c r="D65" s="411"/>
      <c r="E65" s="411"/>
      <c r="F65" s="411"/>
      <c r="G65" s="411"/>
      <c r="H65" s="411"/>
      <c r="I65" s="411"/>
      <c r="J65" s="433"/>
      <c r="K65" s="411"/>
      <c r="L65" s="428"/>
      <c r="M65" s="428"/>
      <c r="N65" s="66"/>
      <c r="O65" s="10"/>
      <c r="P65" s="327"/>
      <c r="Q65" s="327"/>
      <c r="R65" s="66"/>
      <c r="S65" s="727"/>
      <c r="T65" s="10"/>
      <c r="U65" s="10"/>
    </row>
    <row r="66" spans="1:21" ht="15.75" thickBot="1">
      <c r="A66" s="18"/>
      <c r="B66" s="99" t="s">
        <v>11</v>
      </c>
      <c r="C66" s="69"/>
      <c r="D66" s="430">
        <f>SUM(D47:D64)</f>
        <v>93628</v>
      </c>
      <c r="E66" s="430">
        <f aca="true" t="shared" si="7" ref="E66:M66">SUM(E47:E64)</f>
        <v>7135</v>
      </c>
      <c r="F66" s="430">
        <f t="shared" si="7"/>
        <v>6190</v>
      </c>
      <c r="G66" s="430">
        <f t="shared" si="7"/>
        <v>72401</v>
      </c>
      <c r="H66" s="430">
        <f t="shared" si="7"/>
        <v>289157</v>
      </c>
      <c r="I66" s="430">
        <f t="shared" si="7"/>
        <v>97250</v>
      </c>
      <c r="J66" s="430">
        <f t="shared" si="7"/>
        <v>565761</v>
      </c>
      <c r="K66" s="440">
        <f t="shared" si="7"/>
        <v>97250</v>
      </c>
      <c r="L66" s="434">
        <f t="shared" si="7"/>
        <v>468511</v>
      </c>
      <c r="M66" s="434">
        <f t="shared" si="7"/>
        <v>253393</v>
      </c>
      <c r="N66" s="100"/>
      <c r="O66" s="10"/>
      <c r="P66" s="327"/>
      <c r="Q66" s="327"/>
      <c r="R66" s="66"/>
      <c r="S66" s="98"/>
      <c r="T66" s="10"/>
      <c r="U66" s="10"/>
    </row>
    <row r="67" spans="1:21" ht="15">
      <c r="A67" s="18"/>
      <c r="B67" s="67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63"/>
      <c r="R67" s="63"/>
      <c r="S67" s="66"/>
      <c r="T67" s="10"/>
      <c r="U67" s="10"/>
    </row>
    <row r="68" spans="1:21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0"/>
      <c r="U68" s="10"/>
    </row>
    <row r="69" spans="1:21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0"/>
      <c r="U69" s="10"/>
    </row>
    <row r="70" spans="1:21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0"/>
      <c r="U70" s="10"/>
    </row>
    <row r="71" spans="1:2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0"/>
      <c r="U71" s="10"/>
    </row>
    <row r="72" spans="1:21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2"/>
      <c r="T72" s="10"/>
      <c r="U72" s="10"/>
    </row>
    <row r="73" spans="1:21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2"/>
      <c r="T73" s="10"/>
      <c r="U73" s="10"/>
    </row>
    <row r="74" spans="1:21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0"/>
      <c r="U74" s="10"/>
    </row>
    <row r="75" spans="1:21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0"/>
      <c r="U75" s="10"/>
    </row>
    <row r="76" spans="1:21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0"/>
      <c r="U76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4" max="17" man="1"/>
  </rowBreaks>
  <ignoredErrors>
    <ignoredError sqref="L33:M3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33.88671875" style="10" customWidth="1"/>
    <col min="2" max="2" width="12.88671875" style="10" customWidth="1"/>
    <col min="3" max="3" width="13.4453125" style="10" customWidth="1"/>
    <col min="4" max="4" width="9.21484375" style="10" customWidth="1"/>
    <col min="5" max="16384" width="8.88671875" style="10" customWidth="1"/>
  </cols>
  <sheetData>
    <row r="1" ht="11.25" customHeight="1">
      <c r="D1" s="104"/>
    </row>
    <row r="2" ht="11.25" customHeight="1">
      <c r="D2" s="104"/>
    </row>
    <row r="3" ht="18">
      <c r="D3" s="105"/>
    </row>
    <row r="4" ht="24.75" customHeight="1">
      <c r="A4" s="151" t="s">
        <v>470</v>
      </c>
    </row>
    <row r="6" ht="15" customHeight="1"/>
    <row r="7" spans="1:3" ht="15" customHeight="1">
      <c r="A7" s="107"/>
      <c r="B7" s="318" t="s">
        <v>161</v>
      </c>
      <c r="C7" s="318" t="s">
        <v>178</v>
      </c>
    </row>
    <row r="8" spans="1:3" ht="15" customHeight="1">
      <c r="A8" s="108"/>
      <c r="B8" s="109" t="s">
        <v>64</v>
      </c>
      <c r="C8" s="109" t="s">
        <v>64</v>
      </c>
    </row>
    <row r="9" spans="1:3" ht="15" customHeight="1">
      <c r="A9" s="110"/>
      <c r="B9" s="111" t="s">
        <v>36</v>
      </c>
      <c r="C9" s="111" t="s">
        <v>36</v>
      </c>
    </row>
    <row r="10" spans="1:3" ht="19.5" customHeight="1">
      <c r="A10" s="110" t="s">
        <v>98</v>
      </c>
      <c r="B10" s="455">
        <v>8448</v>
      </c>
      <c r="C10" s="426">
        <v>7182</v>
      </c>
    </row>
    <row r="11" spans="1:3" ht="19.5" customHeight="1">
      <c r="A11" s="110" t="s">
        <v>99</v>
      </c>
      <c r="B11" s="676">
        <v>9866</v>
      </c>
      <c r="C11" s="426">
        <v>8816</v>
      </c>
    </row>
    <row r="12" spans="1:3" ht="19.5" customHeight="1">
      <c r="A12" s="110" t="s">
        <v>100</v>
      </c>
      <c r="B12" s="425">
        <v>9986</v>
      </c>
      <c r="C12" s="426">
        <v>8758</v>
      </c>
    </row>
    <row r="13" spans="1:3" ht="19.5" customHeight="1">
      <c r="A13" s="110" t="s">
        <v>101</v>
      </c>
      <c r="B13" s="425">
        <v>8819</v>
      </c>
      <c r="C13" s="426">
        <v>8207</v>
      </c>
    </row>
    <row r="14" spans="1:3" ht="19.5" customHeight="1">
      <c r="A14" s="110" t="s">
        <v>102</v>
      </c>
      <c r="B14" s="425">
        <v>16671</v>
      </c>
      <c r="C14" s="426">
        <v>14600</v>
      </c>
    </row>
    <row r="15" spans="1:3" ht="19.5" customHeight="1">
      <c r="A15" s="110" t="s">
        <v>103</v>
      </c>
      <c r="B15" s="425">
        <v>9768</v>
      </c>
      <c r="C15" s="426">
        <v>8739</v>
      </c>
    </row>
    <row r="16" spans="1:3" ht="19.5" customHeight="1">
      <c r="A16" s="110" t="s">
        <v>104</v>
      </c>
      <c r="B16" s="425">
        <v>9675</v>
      </c>
      <c r="C16" s="426">
        <v>8030</v>
      </c>
    </row>
    <row r="17" spans="1:3" ht="19.5" customHeight="1">
      <c r="A17" s="110" t="s">
        <v>105</v>
      </c>
      <c r="B17" s="425">
        <v>10124</v>
      </c>
      <c r="C17" s="426">
        <v>8857</v>
      </c>
    </row>
    <row r="18" spans="1:3" ht="19.5" customHeight="1">
      <c r="A18" s="110" t="s">
        <v>106</v>
      </c>
      <c r="B18" s="425">
        <v>9046</v>
      </c>
      <c r="C18" s="426">
        <v>8377</v>
      </c>
    </row>
    <row r="19" spans="1:3" ht="19.5" customHeight="1">
      <c r="A19" s="110" t="s">
        <v>107</v>
      </c>
      <c r="B19" s="425">
        <v>9726</v>
      </c>
      <c r="C19" s="426">
        <v>8728</v>
      </c>
    </row>
    <row r="20" spans="1:3" ht="19.5" customHeight="1">
      <c r="A20" s="110" t="s">
        <v>448</v>
      </c>
      <c r="B20" s="425">
        <v>-1490</v>
      </c>
      <c r="C20" s="426">
        <v>9692</v>
      </c>
    </row>
    <row r="21" spans="1:3" ht="19.5" customHeight="1">
      <c r="A21" s="113" t="s">
        <v>72</v>
      </c>
      <c r="B21" s="456">
        <f>SUM(B10:B20)</f>
        <v>100639</v>
      </c>
      <c r="C21" s="456">
        <f>SUM(C10:C20)</f>
        <v>99986</v>
      </c>
    </row>
    <row r="22" ht="15">
      <c r="A22" s="10" t="s">
        <v>469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AD72"/>
  <sheetViews>
    <sheetView showGridLines="0" defaultGridColor="0" zoomScaleSheetLayoutView="75" zoomScalePageLayoutView="0" colorId="22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77734375" defaultRowHeight="15"/>
  <cols>
    <col min="1" max="1" width="2.77734375" style="10" customWidth="1"/>
    <col min="2" max="2" width="20.6640625" style="10" customWidth="1"/>
    <col min="3" max="3" width="6.21484375" style="10" customWidth="1"/>
    <col min="4" max="4" width="6.77734375" style="10" customWidth="1"/>
    <col min="5" max="5" width="7.5546875" style="10" customWidth="1"/>
    <col min="6" max="6" width="6.77734375" style="10" customWidth="1"/>
    <col min="7" max="7" width="7.99609375" style="10" customWidth="1"/>
    <col min="8" max="8" width="7.10546875" style="10" customWidth="1"/>
    <col min="9" max="9" width="6.99609375" style="10" customWidth="1"/>
    <col min="10" max="10" width="7.3359375" style="10" customWidth="1"/>
    <col min="11" max="12" width="6.77734375" style="10" customWidth="1"/>
    <col min="13" max="13" width="8.6640625" style="10" customWidth="1"/>
    <col min="14" max="14" width="6.99609375" style="10" customWidth="1"/>
    <col min="15" max="16" width="6.77734375" style="10" customWidth="1"/>
    <col min="17" max="17" width="6.99609375" style="10" customWidth="1"/>
    <col min="18" max="19" width="6.77734375" style="10" customWidth="1"/>
    <col min="20" max="28" width="9.77734375" style="10" customWidth="1"/>
    <col min="29" max="16384" width="9.77734375" style="10" customWidth="1"/>
  </cols>
  <sheetData>
    <row r="1" spans="1:24" ht="2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4"/>
      <c r="U1" s="14"/>
      <c r="V1" s="14"/>
      <c r="W1" s="14"/>
      <c r="X1" s="14"/>
    </row>
    <row r="2" spans="1:19" ht="30" customHeight="1">
      <c r="A2" s="15"/>
      <c r="B2" s="731" t="s">
        <v>413</v>
      </c>
      <c r="C2" s="731"/>
      <c r="D2" s="731"/>
      <c r="E2" s="731"/>
      <c r="F2" s="731"/>
      <c r="G2" s="730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2.5" customHeight="1" thickBot="1">
      <c r="A3" s="18"/>
      <c r="B3" s="688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customHeight="1" thickBot="1">
      <c r="A4" s="18"/>
      <c r="B4" s="152" t="s">
        <v>194</v>
      </c>
      <c r="C4" s="21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0.5" customHeight="1">
      <c r="A5" s="22"/>
      <c r="B5" s="23"/>
      <c r="C5" s="24"/>
      <c r="D5" s="25"/>
      <c r="E5" s="26"/>
      <c r="F5" s="27"/>
      <c r="G5" s="27"/>
      <c r="H5" s="28"/>
      <c r="I5" s="28"/>
      <c r="J5" s="29"/>
      <c r="K5" s="28"/>
      <c r="L5" s="29"/>
      <c r="M5" s="28"/>
      <c r="N5" s="28"/>
      <c r="O5" s="28"/>
      <c r="P5" s="30"/>
      <c r="Q5" s="25"/>
      <c r="R5" s="141"/>
      <c r="S5" s="31"/>
    </row>
    <row r="6" spans="1:19" ht="10.5" customHeight="1">
      <c r="A6" s="18"/>
      <c r="B6" s="32" t="s">
        <v>140</v>
      </c>
      <c r="C6" s="33" t="s">
        <v>1</v>
      </c>
      <c r="D6" s="33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36" t="s">
        <v>8</v>
      </c>
      <c r="P6" s="39" t="s">
        <v>9</v>
      </c>
      <c r="Q6" s="40" t="s">
        <v>10</v>
      </c>
      <c r="R6" s="142" t="s">
        <v>11</v>
      </c>
      <c r="S6" s="41"/>
    </row>
    <row r="7" spans="1:19" ht="12" customHeight="1">
      <c r="A7" s="18"/>
      <c r="B7" s="32" t="s">
        <v>120</v>
      </c>
      <c r="C7" s="43" t="s">
        <v>132</v>
      </c>
      <c r="D7" s="39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6" t="s">
        <v>14</v>
      </c>
      <c r="N7" s="36" t="s">
        <v>19</v>
      </c>
      <c r="O7" s="36" t="s">
        <v>20</v>
      </c>
      <c r="P7" s="39" t="s">
        <v>21</v>
      </c>
      <c r="Q7" s="40" t="s">
        <v>22</v>
      </c>
      <c r="R7" s="142" t="s">
        <v>23</v>
      </c>
      <c r="S7" s="41"/>
    </row>
    <row r="8" spans="1:19" ht="12" customHeight="1">
      <c r="A8" s="18"/>
      <c r="B8" s="45"/>
      <c r="C8" s="43" t="s">
        <v>24</v>
      </c>
      <c r="D8" s="39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36"/>
      <c r="N8" s="36"/>
      <c r="O8" s="36"/>
      <c r="P8" s="39"/>
      <c r="Q8" s="40" t="s">
        <v>27</v>
      </c>
      <c r="R8" s="142" t="s">
        <v>28</v>
      </c>
      <c r="S8" s="41"/>
    </row>
    <row r="9" spans="1:19" ht="11.25" customHeight="1">
      <c r="A9" s="18"/>
      <c r="B9" s="45"/>
      <c r="C9" s="43" t="s">
        <v>14</v>
      </c>
      <c r="D9" s="39"/>
      <c r="E9" s="36" t="s">
        <v>29</v>
      </c>
      <c r="F9" s="36" t="s">
        <v>30</v>
      </c>
      <c r="G9" s="47"/>
      <c r="H9" s="47"/>
      <c r="I9" s="47"/>
      <c r="J9" s="36" t="s">
        <v>31</v>
      </c>
      <c r="K9" s="48"/>
      <c r="L9" s="36"/>
      <c r="M9" s="36"/>
      <c r="N9" s="36"/>
      <c r="O9" s="36"/>
      <c r="P9" s="39"/>
      <c r="Q9" s="40" t="s">
        <v>32</v>
      </c>
      <c r="R9" s="142" t="s">
        <v>33</v>
      </c>
      <c r="S9" s="41"/>
    </row>
    <row r="10" spans="1:19" ht="10.5" customHeight="1">
      <c r="A10" s="18"/>
      <c r="B10" s="49"/>
      <c r="C10" s="50" t="s">
        <v>34</v>
      </c>
      <c r="D10" s="51"/>
      <c r="E10" s="52" t="s">
        <v>34</v>
      </c>
      <c r="F10" s="52"/>
      <c r="G10" s="52"/>
      <c r="H10" s="52"/>
      <c r="I10" s="52"/>
      <c r="J10" s="53" t="s">
        <v>35</v>
      </c>
      <c r="K10" s="54"/>
      <c r="L10" s="53"/>
      <c r="M10" s="53"/>
      <c r="N10" s="53"/>
      <c r="O10" s="53"/>
      <c r="P10" s="51"/>
      <c r="Q10" s="33"/>
      <c r="R10" s="143"/>
      <c r="S10" s="41"/>
    </row>
    <row r="11" spans="1:19" ht="10.5" customHeight="1">
      <c r="A11" s="18"/>
      <c r="B11" s="55"/>
      <c r="C11" s="39" t="s">
        <v>36</v>
      </c>
      <c r="D11" s="39" t="s">
        <v>36</v>
      </c>
      <c r="E11" s="39" t="s">
        <v>36</v>
      </c>
      <c r="F11" s="39" t="s">
        <v>36</v>
      </c>
      <c r="G11" s="39" t="s">
        <v>36</v>
      </c>
      <c r="H11" s="39" t="s">
        <v>36</v>
      </c>
      <c r="I11" s="39" t="s">
        <v>36</v>
      </c>
      <c r="J11" s="39" t="s">
        <v>36</v>
      </c>
      <c r="K11" s="39" t="s">
        <v>36</v>
      </c>
      <c r="L11" s="39" t="s">
        <v>36</v>
      </c>
      <c r="M11" s="39" t="s">
        <v>36</v>
      </c>
      <c r="N11" s="39" t="s">
        <v>36</v>
      </c>
      <c r="O11" s="39" t="s">
        <v>36</v>
      </c>
      <c r="P11" s="39" t="s">
        <v>36</v>
      </c>
      <c r="Q11" s="40" t="s">
        <v>36</v>
      </c>
      <c r="R11" s="142" t="s">
        <v>36</v>
      </c>
      <c r="S11" s="57"/>
    </row>
    <row r="12" spans="1:19" ht="15" customHeight="1">
      <c r="A12" s="18"/>
      <c r="B12" s="5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1"/>
      <c r="R12" s="147"/>
      <c r="S12" s="62"/>
    </row>
    <row r="13" spans="1:19" ht="9.75" customHeight="1">
      <c r="A13" s="18"/>
      <c r="B13" s="5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1"/>
      <c r="R13" s="147"/>
      <c r="S13" s="62"/>
    </row>
    <row r="14" spans="1:19" ht="15.75" customHeight="1">
      <c r="A14" s="63"/>
      <c r="B14" s="64" t="s">
        <v>98</v>
      </c>
      <c r="C14" s="411">
        <v>1230</v>
      </c>
      <c r="D14" s="411">
        <v>24</v>
      </c>
      <c r="E14" s="429">
        <f>+C14+D14</f>
        <v>1254</v>
      </c>
      <c r="F14" s="411">
        <v>15</v>
      </c>
      <c r="G14" s="411">
        <v>1310</v>
      </c>
      <c r="H14" s="411">
        <v>9</v>
      </c>
      <c r="I14" s="411">
        <v>355</v>
      </c>
      <c r="J14" s="411">
        <v>214</v>
      </c>
      <c r="K14" s="411">
        <v>0</v>
      </c>
      <c r="L14" s="411">
        <v>0</v>
      </c>
      <c r="M14" s="411">
        <v>0</v>
      </c>
      <c r="N14" s="411">
        <v>4764</v>
      </c>
      <c r="O14" s="411">
        <v>152</v>
      </c>
      <c r="P14" s="433">
        <f>SUM(E14:O14)</f>
        <v>8073</v>
      </c>
      <c r="Q14" s="411">
        <v>236</v>
      </c>
      <c r="R14" s="428">
        <f>+P14-Q14</f>
        <v>7837</v>
      </c>
      <c r="S14" s="732"/>
    </row>
    <row r="15" spans="1:30" ht="15.75" customHeight="1">
      <c r="A15" s="63"/>
      <c r="B15" s="64" t="s">
        <v>99</v>
      </c>
      <c r="C15" s="411">
        <v>2780</v>
      </c>
      <c r="D15" s="411">
        <v>72</v>
      </c>
      <c r="E15" s="429">
        <f aca="true" t="shared" si="0" ref="E15:E24">+C15+D15</f>
        <v>2852</v>
      </c>
      <c r="F15" s="411">
        <v>25</v>
      </c>
      <c r="G15" s="411">
        <v>1759</v>
      </c>
      <c r="H15" s="411">
        <v>27</v>
      </c>
      <c r="I15" s="411">
        <v>487</v>
      </c>
      <c r="J15" s="411">
        <v>201</v>
      </c>
      <c r="K15" s="411">
        <v>7</v>
      </c>
      <c r="L15" s="411">
        <v>0</v>
      </c>
      <c r="M15" s="411">
        <v>0</v>
      </c>
      <c r="N15" s="411">
        <v>4874</v>
      </c>
      <c r="O15" s="411">
        <v>717</v>
      </c>
      <c r="P15" s="433">
        <f aca="true" t="shared" si="1" ref="P15:P24">SUM(E15:O15)</f>
        <v>10949</v>
      </c>
      <c r="Q15" s="411">
        <v>385</v>
      </c>
      <c r="R15" s="428">
        <f aca="true" t="shared" si="2" ref="R15:R24">+P15-Q15</f>
        <v>10564</v>
      </c>
      <c r="S15" s="732"/>
      <c r="AD15" s="755"/>
    </row>
    <row r="16" spans="1:19" ht="15.75" customHeight="1">
      <c r="A16" s="63"/>
      <c r="B16" s="64" t="s">
        <v>100</v>
      </c>
      <c r="C16" s="411">
        <v>2632</v>
      </c>
      <c r="D16" s="411">
        <v>3</v>
      </c>
      <c r="E16" s="429">
        <f t="shared" si="0"/>
        <v>2635</v>
      </c>
      <c r="F16" s="411">
        <v>40</v>
      </c>
      <c r="G16" s="411">
        <v>1408</v>
      </c>
      <c r="H16" s="411">
        <v>15</v>
      </c>
      <c r="I16" s="411">
        <v>488</v>
      </c>
      <c r="J16" s="411">
        <v>230</v>
      </c>
      <c r="K16" s="411">
        <v>0</v>
      </c>
      <c r="L16" s="411">
        <v>0</v>
      </c>
      <c r="M16" s="411">
        <v>0</v>
      </c>
      <c r="N16" s="411">
        <v>4678</v>
      </c>
      <c r="O16" s="411">
        <v>508</v>
      </c>
      <c r="P16" s="433">
        <f t="shared" si="1"/>
        <v>10002</v>
      </c>
      <c r="Q16" s="411">
        <v>277</v>
      </c>
      <c r="R16" s="428">
        <f t="shared" si="2"/>
        <v>9725</v>
      </c>
      <c r="S16" s="732"/>
    </row>
    <row r="17" spans="1:19" ht="15.75" customHeight="1">
      <c r="A17" s="63"/>
      <c r="B17" s="64" t="s">
        <v>101</v>
      </c>
      <c r="C17" s="411">
        <v>2089</v>
      </c>
      <c r="D17" s="411">
        <v>12</v>
      </c>
      <c r="E17" s="429">
        <f t="shared" si="0"/>
        <v>2101</v>
      </c>
      <c r="F17" s="411">
        <v>21</v>
      </c>
      <c r="G17" s="411">
        <v>1237</v>
      </c>
      <c r="H17" s="411">
        <v>8</v>
      </c>
      <c r="I17" s="411">
        <v>195</v>
      </c>
      <c r="J17" s="411">
        <v>228</v>
      </c>
      <c r="K17" s="411">
        <v>0</v>
      </c>
      <c r="L17" s="411">
        <v>0</v>
      </c>
      <c r="M17" s="411">
        <v>0</v>
      </c>
      <c r="N17" s="411">
        <v>4806</v>
      </c>
      <c r="O17" s="411">
        <v>293</v>
      </c>
      <c r="P17" s="433">
        <f t="shared" si="1"/>
        <v>8889</v>
      </c>
      <c r="Q17" s="411">
        <v>258</v>
      </c>
      <c r="R17" s="428">
        <f t="shared" si="2"/>
        <v>8631</v>
      </c>
      <c r="S17" s="732"/>
    </row>
    <row r="18" spans="1:19" ht="15.75" customHeight="1">
      <c r="A18" s="63"/>
      <c r="B18" s="64" t="s">
        <v>102</v>
      </c>
      <c r="C18" s="411">
        <v>4118</v>
      </c>
      <c r="D18" s="411">
        <v>747</v>
      </c>
      <c r="E18" s="429">
        <f t="shared" si="0"/>
        <v>4865</v>
      </c>
      <c r="F18" s="411">
        <v>46</v>
      </c>
      <c r="G18" s="411">
        <v>2909</v>
      </c>
      <c r="H18" s="411">
        <v>52</v>
      </c>
      <c r="I18" s="411">
        <v>988</v>
      </c>
      <c r="J18" s="411">
        <v>397</v>
      </c>
      <c r="K18" s="411">
        <v>2</v>
      </c>
      <c r="L18" s="411">
        <v>0</v>
      </c>
      <c r="M18" s="411">
        <v>0</v>
      </c>
      <c r="N18" s="411">
        <v>7385</v>
      </c>
      <c r="O18" s="411">
        <v>613</v>
      </c>
      <c r="P18" s="433">
        <f t="shared" si="1"/>
        <v>17257</v>
      </c>
      <c r="Q18" s="411">
        <v>497</v>
      </c>
      <c r="R18" s="428">
        <f t="shared" si="2"/>
        <v>16760</v>
      </c>
      <c r="S18" s="732"/>
    </row>
    <row r="19" spans="1:19" ht="15.75" customHeight="1">
      <c r="A19" s="63"/>
      <c r="B19" s="64" t="s">
        <v>103</v>
      </c>
      <c r="C19" s="411">
        <v>2448</v>
      </c>
      <c r="D19" s="411">
        <v>18</v>
      </c>
      <c r="E19" s="429">
        <f t="shared" si="0"/>
        <v>2466</v>
      </c>
      <c r="F19" s="411">
        <v>20</v>
      </c>
      <c r="G19" s="411">
        <v>1928</v>
      </c>
      <c r="H19" s="411">
        <v>13</v>
      </c>
      <c r="I19" s="411">
        <v>109</v>
      </c>
      <c r="J19" s="411">
        <v>209</v>
      </c>
      <c r="K19" s="411">
        <v>0</v>
      </c>
      <c r="L19" s="411">
        <v>0</v>
      </c>
      <c r="M19" s="411">
        <v>0</v>
      </c>
      <c r="N19" s="411">
        <v>5217</v>
      </c>
      <c r="O19" s="411">
        <v>319</v>
      </c>
      <c r="P19" s="433">
        <f t="shared" si="1"/>
        <v>10281</v>
      </c>
      <c r="Q19" s="411">
        <v>309</v>
      </c>
      <c r="R19" s="428">
        <f t="shared" si="2"/>
        <v>9972</v>
      </c>
      <c r="S19" s="732"/>
    </row>
    <row r="20" spans="1:19" ht="15.75" customHeight="1">
      <c r="A20" s="63"/>
      <c r="B20" s="64" t="s">
        <v>104</v>
      </c>
      <c r="C20" s="411">
        <v>2456</v>
      </c>
      <c r="D20" s="411">
        <v>1</v>
      </c>
      <c r="E20" s="429">
        <f t="shared" si="0"/>
        <v>2457</v>
      </c>
      <c r="F20" s="411">
        <v>19</v>
      </c>
      <c r="G20" s="411">
        <v>1370</v>
      </c>
      <c r="H20" s="411">
        <v>12</v>
      </c>
      <c r="I20" s="411">
        <v>462</v>
      </c>
      <c r="J20" s="411">
        <v>219</v>
      </c>
      <c r="K20" s="411">
        <v>0</v>
      </c>
      <c r="L20" s="411">
        <v>0</v>
      </c>
      <c r="M20" s="411">
        <v>0</v>
      </c>
      <c r="N20" s="411">
        <v>4475</v>
      </c>
      <c r="O20" s="411">
        <v>489</v>
      </c>
      <c r="P20" s="433">
        <f t="shared" si="1"/>
        <v>9503</v>
      </c>
      <c r="Q20" s="411">
        <v>273</v>
      </c>
      <c r="R20" s="428">
        <f t="shared" si="2"/>
        <v>9230</v>
      </c>
      <c r="S20" s="732"/>
    </row>
    <row r="21" spans="1:19" ht="15.75" customHeight="1">
      <c r="A21" s="63"/>
      <c r="B21" s="64" t="s">
        <v>105</v>
      </c>
      <c r="C21" s="411">
        <v>3564</v>
      </c>
      <c r="D21" s="411">
        <v>1</v>
      </c>
      <c r="E21" s="429">
        <f t="shared" si="0"/>
        <v>3565</v>
      </c>
      <c r="F21" s="411">
        <v>20</v>
      </c>
      <c r="G21" s="411">
        <v>2151</v>
      </c>
      <c r="H21" s="411">
        <v>12</v>
      </c>
      <c r="I21" s="411">
        <v>872</v>
      </c>
      <c r="J21" s="411">
        <v>224</v>
      </c>
      <c r="K21" s="411">
        <v>0</v>
      </c>
      <c r="L21" s="411">
        <v>0</v>
      </c>
      <c r="M21" s="411">
        <v>0</v>
      </c>
      <c r="N21" s="411">
        <v>4540</v>
      </c>
      <c r="O21" s="411">
        <v>978</v>
      </c>
      <c r="P21" s="433">
        <f t="shared" si="1"/>
        <v>12362</v>
      </c>
      <c r="Q21" s="411">
        <v>509</v>
      </c>
      <c r="R21" s="428">
        <f t="shared" si="2"/>
        <v>11853</v>
      </c>
      <c r="S21" s="732"/>
    </row>
    <row r="22" spans="1:19" ht="15.75" customHeight="1">
      <c r="A22" s="63"/>
      <c r="B22" s="64" t="s">
        <v>106</v>
      </c>
      <c r="C22" s="411">
        <v>3469</v>
      </c>
      <c r="D22" s="411">
        <v>0</v>
      </c>
      <c r="E22" s="429">
        <f t="shared" si="0"/>
        <v>3469</v>
      </c>
      <c r="F22" s="411">
        <v>16</v>
      </c>
      <c r="G22" s="411">
        <v>1739</v>
      </c>
      <c r="H22" s="411">
        <v>20</v>
      </c>
      <c r="I22" s="411">
        <v>545</v>
      </c>
      <c r="J22" s="411">
        <v>229</v>
      </c>
      <c r="K22" s="411">
        <v>0</v>
      </c>
      <c r="L22" s="411">
        <v>0</v>
      </c>
      <c r="M22" s="411">
        <v>0</v>
      </c>
      <c r="N22" s="411">
        <v>5126</v>
      </c>
      <c r="O22" s="411">
        <v>1046</v>
      </c>
      <c r="P22" s="433">
        <f t="shared" si="1"/>
        <v>12190</v>
      </c>
      <c r="Q22" s="411">
        <v>309</v>
      </c>
      <c r="R22" s="428">
        <f t="shared" si="2"/>
        <v>11881</v>
      </c>
      <c r="S22" s="732"/>
    </row>
    <row r="23" spans="1:19" ht="15.75" customHeight="1">
      <c r="A23" s="63"/>
      <c r="B23" s="64" t="s">
        <v>107</v>
      </c>
      <c r="C23" s="411">
        <v>3494</v>
      </c>
      <c r="D23" s="411">
        <v>0</v>
      </c>
      <c r="E23" s="429">
        <f t="shared" si="0"/>
        <v>3494</v>
      </c>
      <c r="F23" s="411">
        <v>33</v>
      </c>
      <c r="G23" s="411">
        <v>2021</v>
      </c>
      <c r="H23" s="411">
        <v>16</v>
      </c>
      <c r="I23" s="411">
        <v>612</v>
      </c>
      <c r="J23" s="411">
        <v>209</v>
      </c>
      <c r="K23" s="411">
        <v>0</v>
      </c>
      <c r="L23" s="411">
        <v>0</v>
      </c>
      <c r="M23" s="411">
        <v>0</v>
      </c>
      <c r="N23" s="411">
        <v>4960</v>
      </c>
      <c r="O23" s="411">
        <v>646</v>
      </c>
      <c r="P23" s="433">
        <f t="shared" si="1"/>
        <v>11991</v>
      </c>
      <c r="Q23" s="411">
        <v>131</v>
      </c>
      <c r="R23" s="428">
        <f t="shared" si="2"/>
        <v>11860</v>
      </c>
      <c r="S23" s="732"/>
    </row>
    <row r="24" spans="1:19" ht="15.75" customHeight="1">
      <c r="A24" s="63"/>
      <c r="B24" s="64" t="s">
        <v>448</v>
      </c>
      <c r="C24" s="411">
        <v>3684</v>
      </c>
      <c r="D24" s="411">
        <v>5156</v>
      </c>
      <c r="E24" s="429">
        <f t="shared" si="0"/>
        <v>8840</v>
      </c>
      <c r="F24" s="411">
        <v>175</v>
      </c>
      <c r="G24" s="411">
        <v>365</v>
      </c>
      <c r="H24" s="411">
        <v>90</v>
      </c>
      <c r="I24" s="411">
        <v>3871</v>
      </c>
      <c r="J24" s="411">
        <v>117</v>
      </c>
      <c r="K24" s="411">
        <v>430</v>
      </c>
      <c r="L24" s="411">
        <v>0</v>
      </c>
      <c r="M24" s="411">
        <v>0</v>
      </c>
      <c r="N24" s="411">
        <v>10023</v>
      </c>
      <c r="O24" s="411">
        <v>253</v>
      </c>
      <c r="P24" s="433">
        <f t="shared" si="1"/>
        <v>24164</v>
      </c>
      <c r="Q24" s="411">
        <v>1000</v>
      </c>
      <c r="R24" s="428">
        <f t="shared" si="2"/>
        <v>23164</v>
      </c>
      <c r="S24" s="732"/>
    </row>
    <row r="25" spans="1:19" ht="15.75" customHeight="1">
      <c r="A25" s="18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65"/>
      <c r="Q25" s="66"/>
      <c r="R25" s="467"/>
      <c r="S25" s="62"/>
    </row>
    <row r="26" spans="1:19" ht="15" customHeight="1" thickBot="1">
      <c r="A26" s="18"/>
      <c r="B26" s="68" t="s">
        <v>11</v>
      </c>
      <c r="C26" s="463">
        <f>SUM(C14:C24)</f>
        <v>31964</v>
      </c>
      <c r="D26" s="463">
        <f aca="true" t="shared" si="3" ref="D26:R26">SUM(D14:D24)</f>
        <v>6034</v>
      </c>
      <c r="E26" s="463">
        <f t="shared" si="3"/>
        <v>37998</v>
      </c>
      <c r="F26" s="463">
        <f t="shared" si="3"/>
        <v>430</v>
      </c>
      <c r="G26" s="463">
        <f t="shared" si="3"/>
        <v>18197</v>
      </c>
      <c r="H26" s="463">
        <f t="shared" si="3"/>
        <v>274</v>
      </c>
      <c r="I26" s="463">
        <f t="shared" si="3"/>
        <v>8984</v>
      </c>
      <c r="J26" s="463">
        <f t="shared" si="3"/>
        <v>2477</v>
      </c>
      <c r="K26" s="463">
        <f t="shared" si="3"/>
        <v>439</v>
      </c>
      <c r="L26" s="463">
        <f t="shared" si="3"/>
        <v>0</v>
      </c>
      <c r="M26" s="463">
        <f t="shared" si="3"/>
        <v>0</v>
      </c>
      <c r="N26" s="463">
        <f t="shared" si="3"/>
        <v>60848</v>
      </c>
      <c r="O26" s="463">
        <f t="shared" si="3"/>
        <v>6014</v>
      </c>
      <c r="P26" s="463">
        <f t="shared" si="3"/>
        <v>135661</v>
      </c>
      <c r="Q26" s="464">
        <f t="shared" si="3"/>
        <v>4184</v>
      </c>
      <c r="R26" s="469">
        <f t="shared" si="3"/>
        <v>131477</v>
      </c>
      <c r="S26" s="62"/>
    </row>
    <row r="27" spans="1:19" ht="15" customHeight="1">
      <c r="A27" s="18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</row>
    <row r="28" spans="1:19" ht="23.25" customHeight="1">
      <c r="A28" s="18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</row>
    <row r="29" spans="1:19" ht="30" customHeight="1">
      <c r="A29" s="15"/>
      <c r="B29" s="767" t="s">
        <v>414</v>
      </c>
      <c r="C29" s="767"/>
      <c r="D29" s="767"/>
      <c r="E29" s="767"/>
      <c r="F29" s="767"/>
      <c r="G29" s="767"/>
      <c r="H29" s="76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2.5" customHeight="1" thickBot="1">
      <c r="A30" s="18"/>
      <c r="B30" s="18"/>
      <c r="C30" s="67"/>
      <c r="D30" s="67"/>
      <c r="E30" s="67"/>
      <c r="F30" s="67"/>
      <c r="G30" s="70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8.75" thickBot="1">
      <c r="A31" s="18"/>
      <c r="B31" s="152" t="s">
        <v>195</v>
      </c>
      <c r="C31" s="21"/>
      <c r="D31" s="17"/>
      <c r="E31" s="17"/>
      <c r="F31" s="17"/>
      <c r="G31" s="17"/>
      <c r="H31" s="18"/>
      <c r="I31" s="18"/>
      <c r="J31" s="18"/>
      <c r="K31" s="18"/>
      <c r="L31" s="18"/>
      <c r="M31" s="320" t="s">
        <v>113</v>
      </c>
      <c r="N31" s="82"/>
      <c r="O31" s="24"/>
      <c r="P31" s="24"/>
      <c r="Q31" s="18"/>
      <c r="R31" s="18"/>
      <c r="S31" s="72"/>
    </row>
    <row r="32" spans="1:19" ht="13.5" customHeight="1">
      <c r="A32" s="18"/>
      <c r="B32" s="73"/>
      <c r="C32" s="27"/>
      <c r="D32" s="371" t="s">
        <v>26</v>
      </c>
      <c r="E32" s="74" t="s">
        <v>44</v>
      </c>
      <c r="F32" s="74" t="s">
        <v>37</v>
      </c>
      <c r="G32" s="74" t="s">
        <v>38</v>
      </c>
      <c r="H32" s="74" t="s">
        <v>39</v>
      </c>
      <c r="I32" s="74" t="s">
        <v>40</v>
      </c>
      <c r="J32" s="74" t="s">
        <v>9</v>
      </c>
      <c r="K32" s="420" t="s">
        <v>10</v>
      </c>
      <c r="L32" s="76" t="s">
        <v>11</v>
      </c>
      <c r="M32" s="169" t="s">
        <v>114</v>
      </c>
      <c r="N32" s="82"/>
      <c r="O32" s="82"/>
      <c r="P32" s="24"/>
      <c r="Q32" s="18"/>
      <c r="R32" s="18"/>
      <c r="S32" s="72"/>
    </row>
    <row r="33" spans="1:19" ht="13.5" customHeight="1">
      <c r="A33" s="18"/>
      <c r="B33" s="77" t="s">
        <v>140</v>
      </c>
      <c r="C33" s="46"/>
      <c r="D33" s="500"/>
      <c r="E33" s="36" t="s">
        <v>48</v>
      </c>
      <c r="F33" s="36"/>
      <c r="G33" s="36" t="s">
        <v>16</v>
      </c>
      <c r="H33" s="46"/>
      <c r="I33" s="36" t="s">
        <v>41</v>
      </c>
      <c r="J33" s="36" t="s">
        <v>42</v>
      </c>
      <c r="K33" s="415" t="s">
        <v>43</v>
      </c>
      <c r="L33" s="79" t="s">
        <v>23</v>
      </c>
      <c r="M33" s="169" t="s">
        <v>115</v>
      </c>
      <c r="N33" s="82"/>
      <c r="O33" s="82"/>
      <c r="P33" s="24"/>
      <c r="Q33" s="18"/>
      <c r="R33" s="18"/>
      <c r="S33" s="72"/>
    </row>
    <row r="34" spans="1:19" ht="13.5" customHeight="1">
      <c r="A34" s="18"/>
      <c r="B34" s="77" t="s">
        <v>121</v>
      </c>
      <c r="C34" s="46"/>
      <c r="D34" s="500"/>
      <c r="E34" s="36" t="s">
        <v>16</v>
      </c>
      <c r="F34" s="36"/>
      <c r="G34" s="36" t="s">
        <v>20</v>
      </c>
      <c r="H34" s="46"/>
      <c r="I34" s="46" t="s">
        <v>45</v>
      </c>
      <c r="J34" s="36" t="s">
        <v>46</v>
      </c>
      <c r="K34" s="415" t="s">
        <v>47</v>
      </c>
      <c r="L34" s="79" t="s">
        <v>28</v>
      </c>
      <c r="M34" s="169" t="s">
        <v>116</v>
      </c>
      <c r="N34" s="335"/>
      <c r="O34" s="82"/>
      <c r="P34" s="24"/>
      <c r="Q34" s="18"/>
      <c r="R34" s="18"/>
      <c r="S34" s="72"/>
    </row>
    <row r="35" spans="1:19" ht="12" customHeight="1">
      <c r="A35" s="18"/>
      <c r="B35" s="80"/>
      <c r="C35" s="36"/>
      <c r="D35" s="378"/>
      <c r="E35" s="36" t="s">
        <v>51</v>
      </c>
      <c r="F35" s="36"/>
      <c r="G35" s="36"/>
      <c r="H35" s="36"/>
      <c r="I35" s="36" t="s">
        <v>49</v>
      </c>
      <c r="J35" s="36"/>
      <c r="K35" s="415" t="s">
        <v>40</v>
      </c>
      <c r="L35" s="79" t="s">
        <v>33</v>
      </c>
      <c r="M35" s="169"/>
      <c r="N35" s="82"/>
      <c r="O35" s="22"/>
      <c r="P35" s="22"/>
      <c r="Q35" s="18"/>
      <c r="R35" s="71"/>
      <c r="S35" s="82"/>
    </row>
    <row r="36" spans="1:19" ht="12.75" customHeight="1">
      <c r="A36" s="18"/>
      <c r="B36" s="80"/>
      <c r="C36" s="36"/>
      <c r="D36" s="378"/>
      <c r="E36" s="36"/>
      <c r="F36" s="36"/>
      <c r="G36" s="36"/>
      <c r="H36" s="36"/>
      <c r="I36" s="36" t="s">
        <v>50</v>
      </c>
      <c r="J36" s="36"/>
      <c r="K36" s="415" t="s">
        <v>41</v>
      </c>
      <c r="L36" s="418"/>
      <c r="M36" s="401"/>
      <c r="N36" s="347"/>
      <c r="O36" s="347"/>
      <c r="P36" s="22"/>
      <c r="Q36" s="18"/>
      <c r="R36" s="56"/>
      <c r="S36" s="83"/>
    </row>
    <row r="37" spans="1:19" ht="10.5" customHeight="1">
      <c r="A37" s="18"/>
      <c r="B37" s="86"/>
      <c r="C37" s="53"/>
      <c r="D37" s="384"/>
      <c r="E37" s="53"/>
      <c r="F37" s="53"/>
      <c r="G37" s="53"/>
      <c r="H37" s="53"/>
      <c r="I37" s="53" t="s">
        <v>52</v>
      </c>
      <c r="J37" s="53"/>
      <c r="K37" s="416"/>
      <c r="L37" s="419"/>
      <c r="M37" s="324"/>
      <c r="N37" s="347"/>
      <c r="O37" s="347"/>
      <c r="P37" s="22"/>
      <c r="Q37" s="18"/>
      <c r="R37" s="56"/>
      <c r="S37" s="88"/>
    </row>
    <row r="38" spans="1:19" ht="10.5" customHeight="1">
      <c r="A38" s="18"/>
      <c r="B38" s="90"/>
      <c r="C38" s="91"/>
      <c r="D38" s="43" t="s">
        <v>36</v>
      </c>
      <c r="E38" s="39" t="s">
        <v>36</v>
      </c>
      <c r="F38" s="39" t="s">
        <v>36</v>
      </c>
      <c r="G38" s="39" t="s">
        <v>36</v>
      </c>
      <c r="H38" s="39" t="s">
        <v>36</v>
      </c>
      <c r="I38" s="39" t="s">
        <v>36</v>
      </c>
      <c r="J38" s="39" t="s">
        <v>36</v>
      </c>
      <c r="K38" s="347" t="s">
        <v>36</v>
      </c>
      <c r="L38" s="142"/>
      <c r="M38" s="332" t="s">
        <v>36</v>
      </c>
      <c r="N38" s="22"/>
      <c r="O38" s="331"/>
      <c r="P38" s="22"/>
      <c r="Q38" s="18"/>
      <c r="R38" s="89"/>
      <c r="S38" s="331"/>
    </row>
    <row r="39" spans="1:19" ht="15" customHeight="1">
      <c r="A39" s="18"/>
      <c r="B39" s="92"/>
      <c r="C39" s="59"/>
      <c r="D39" s="59"/>
      <c r="E39" s="59"/>
      <c r="F39" s="345"/>
      <c r="G39" s="59"/>
      <c r="H39" s="59"/>
      <c r="I39" s="59"/>
      <c r="J39" s="59"/>
      <c r="K39" s="150"/>
      <c r="L39" s="147"/>
      <c r="M39" s="147"/>
      <c r="N39" s="351"/>
      <c r="O39" s="348"/>
      <c r="P39" s="22"/>
      <c r="Q39" s="18"/>
      <c r="R39" s="89"/>
      <c r="S39" s="93"/>
    </row>
    <row r="40" spans="1:19" ht="9.75" customHeight="1">
      <c r="A40" s="18"/>
      <c r="B40" s="92"/>
      <c r="C40" s="59"/>
      <c r="D40" s="59"/>
      <c r="E40" s="59"/>
      <c r="F40" s="345"/>
      <c r="G40" s="412"/>
      <c r="H40" s="59"/>
      <c r="I40" s="59"/>
      <c r="J40" s="59"/>
      <c r="K40" s="150"/>
      <c r="L40" s="147"/>
      <c r="M40" s="147"/>
      <c r="N40" s="351"/>
      <c r="O40" s="348"/>
      <c r="P40" s="22"/>
      <c r="Q40" s="18"/>
      <c r="R40" s="89"/>
      <c r="S40" s="93"/>
    </row>
    <row r="41" spans="1:30" ht="15.75" customHeight="1">
      <c r="A41" s="63"/>
      <c r="B41" s="96" t="s">
        <v>98</v>
      </c>
      <c r="C41" s="65"/>
      <c r="D41" s="411">
        <v>0</v>
      </c>
      <c r="E41" s="411">
        <v>10</v>
      </c>
      <c r="F41" s="411">
        <v>19</v>
      </c>
      <c r="G41" s="411">
        <v>554</v>
      </c>
      <c r="H41" s="411">
        <v>72</v>
      </c>
      <c r="I41" s="411">
        <v>236</v>
      </c>
      <c r="J41" s="465">
        <f>SUM(D41:I41)</f>
        <v>891</v>
      </c>
      <c r="K41" s="466">
        <v>236</v>
      </c>
      <c r="L41" s="467">
        <f>+J41-K41</f>
        <v>655</v>
      </c>
      <c r="M41" s="467">
        <f>+R14-L41</f>
        <v>7182</v>
      </c>
      <c r="N41" s="155"/>
      <c r="O41" s="162"/>
      <c r="P41" s="352"/>
      <c r="Q41" s="349"/>
      <c r="R41" s="97"/>
      <c r="S41" s="733"/>
      <c r="AD41" s="667">
        <v>3</v>
      </c>
    </row>
    <row r="42" spans="1:30" ht="15.75" customHeight="1">
      <c r="A42" s="63"/>
      <c r="B42" s="96" t="s">
        <v>99</v>
      </c>
      <c r="C42" s="65"/>
      <c r="D42" s="411">
        <v>0</v>
      </c>
      <c r="E42" s="411">
        <v>138</v>
      </c>
      <c r="F42" s="411">
        <v>131</v>
      </c>
      <c r="G42" s="411">
        <v>1441</v>
      </c>
      <c r="H42" s="411">
        <v>38</v>
      </c>
      <c r="I42" s="411">
        <v>385</v>
      </c>
      <c r="J42" s="465">
        <f aca="true" t="shared" si="4" ref="J42:J51">SUM(D42:I42)</f>
        <v>2133</v>
      </c>
      <c r="K42" s="466">
        <v>385</v>
      </c>
      <c r="L42" s="467">
        <f aca="true" t="shared" si="5" ref="L42:L51">+J42-K42</f>
        <v>1748</v>
      </c>
      <c r="M42" s="467">
        <f aca="true" t="shared" si="6" ref="M42:M51">+R15-L42</f>
        <v>8816</v>
      </c>
      <c r="N42" s="155"/>
      <c r="O42" s="162"/>
      <c r="P42" s="349"/>
      <c r="Q42" s="349"/>
      <c r="R42" s="97"/>
      <c r="S42" s="733"/>
      <c r="AD42" s="10">
        <v>1</v>
      </c>
    </row>
    <row r="43" spans="1:30" ht="15.75" customHeight="1">
      <c r="A43" s="63"/>
      <c r="B43" s="96" t="s">
        <v>100</v>
      </c>
      <c r="C43" s="65"/>
      <c r="D43" s="411">
        <v>0</v>
      </c>
      <c r="E43" s="411">
        <v>82</v>
      </c>
      <c r="F43" s="411">
        <v>65</v>
      </c>
      <c r="G43" s="411">
        <v>641</v>
      </c>
      <c r="H43" s="411">
        <v>179</v>
      </c>
      <c r="I43" s="411">
        <v>277</v>
      </c>
      <c r="J43" s="465">
        <f t="shared" si="4"/>
        <v>1244</v>
      </c>
      <c r="K43" s="466">
        <v>277</v>
      </c>
      <c r="L43" s="467">
        <f t="shared" si="5"/>
        <v>967</v>
      </c>
      <c r="M43" s="467">
        <f t="shared" si="6"/>
        <v>8758</v>
      </c>
      <c r="N43" s="155"/>
      <c r="O43" s="162"/>
      <c r="P43" s="349"/>
      <c r="Q43" s="349"/>
      <c r="R43" s="97"/>
      <c r="S43" s="733"/>
      <c r="AD43" s="10">
        <v>6</v>
      </c>
    </row>
    <row r="44" spans="1:30" ht="15.75" customHeight="1">
      <c r="A44" s="63"/>
      <c r="B44" s="96" t="s">
        <v>101</v>
      </c>
      <c r="C44" s="65"/>
      <c r="D44" s="411">
        <v>0</v>
      </c>
      <c r="E44" s="411">
        <v>42</v>
      </c>
      <c r="F44" s="411">
        <v>5</v>
      </c>
      <c r="G44" s="411">
        <v>333</v>
      </c>
      <c r="H44" s="411">
        <v>44</v>
      </c>
      <c r="I44" s="411">
        <v>258</v>
      </c>
      <c r="J44" s="465">
        <f t="shared" si="4"/>
        <v>682</v>
      </c>
      <c r="K44" s="466">
        <v>258</v>
      </c>
      <c r="L44" s="467">
        <f t="shared" si="5"/>
        <v>424</v>
      </c>
      <c r="M44" s="467">
        <f t="shared" si="6"/>
        <v>8207</v>
      </c>
      <c r="N44" s="155"/>
      <c r="O44" s="162"/>
      <c r="P44" s="349"/>
      <c r="Q44" s="349"/>
      <c r="R44" s="97"/>
      <c r="S44" s="733"/>
      <c r="AD44" s="10">
        <v>7</v>
      </c>
    </row>
    <row r="45" spans="1:30" ht="15.75" customHeight="1">
      <c r="A45" s="63"/>
      <c r="B45" s="96" t="s">
        <v>102</v>
      </c>
      <c r="C45" s="65"/>
      <c r="D45" s="411">
        <v>0</v>
      </c>
      <c r="E45" s="411">
        <v>39</v>
      </c>
      <c r="F45" s="411">
        <v>20</v>
      </c>
      <c r="G45" s="411">
        <v>1714</v>
      </c>
      <c r="H45" s="411">
        <v>387</v>
      </c>
      <c r="I45" s="411">
        <v>497</v>
      </c>
      <c r="J45" s="465">
        <f t="shared" si="4"/>
        <v>2657</v>
      </c>
      <c r="K45" s="466">
        <v>497</v>
      </c>
      <c r="L45" s="467">
        <f t="shared" si="5"/>
        <v>2160</v>
      </c>
      <c r="M45" s="467">
        <f t="shared" si="6"/>
        <v>14600</v>
      </c>
      <c r="N45" s="155"/>
      <c r="O45" s="162"/>
      <c r="P45" s="349"/>
      <c r="Q45" s="349"/>
      <c r="R45" s="97"/>
      <c r="S45" s="733"/>
      <c r="AD45" s="10">
        <v>9</v>
      </c>
    </row>
    <row r="46" spans="1:30" ht="15.75" customHeight="1">
      <c r="A46" s="63"/>
      <c r="B46" s="96" t="s">
        <v>103</v>
      </c>
      <c r="C46" s="65"/>
      <c r="D46" s="411">
        <v>0</v>
      </c>
      <c r="E46" s="411">
        <v>23</v>
      </c>
      <c r="F46" s="411">
        <v>55</v>
      </c>
      <c r="G46" s="411">
        <v>1131</v>
      </c>
      <c r="H46" s="411">
        <v>24</v>
      </c>
      <c r="I46" s="411">
        <v>309</v>
      </c>
      <c r="J46" s="465">
        <f t="shared" si="4"/>
        <v>1542</v>
      </c>
      <c r="K46" s="466">
        <v>309</v>
      </c>
      <c r="L46" s="467">
        <f t="shared" si="5"/>
        <v>1233</v>
      </c>
      <c r="M46" s="467">
        <f t="shared" si="6"/>
        <v>8739</v>
      </c>
      <c r="N46" s="155"/>
      <c r="O46" s="162"/>
      <c r="P46" s="349"/>
      <c r="Q46" s="349"/>
      <c r="R46" s="97"/>
      <c r="S46" s="733"/>
      <c r="AD46" s="10">
        <v>4</v>
      </c>
    </row>
    <row r="47" spans="1:30" ht="15.75" customHeight="1">
      <c r="A47" s="63"/>
      <c r="B47" s="96" t="s">
        <v>104</v>
      </c>
      <c r="C47" s="65"/>
      <c r="D47" s="411">
        <v>0</v>
      </c>
      <c r="E47" s="411">
        <v>40</v>
      </c>
      <c r="F47" s="411">
        <v>110</v>
      </c>
      <c r="G47" s="411">
        <v>1002</v>
      </c>
      <c r="H47" s="411">
        <v>48</v>
      </c>
      <c r="I47" s="411">
        <v>273</v>
      </c>
      <c r="J47" s="465">
        <f t="shared" si="4"/>
        <v>1473</v>
      </c>
      <c r="K47" s="466">
        <v>273</v>
      </c>
      <c r="L47" s="467">
        <f t="shared" si="5"/>
        <v>1200</v>
      </c>
      <c r="M47" s="467">
        <f t="shared" si="6"/>
        <v>8030</v>
      </c>
      <c r="N47" s="155"/>
      <c r="O47" s="162"/>
      <c r="P47" s="349"/>
      <c r="Q47" s="349"/>
      <c r="R47" s="97"/>
      <c r="S47" s="733"/>
      <c r="AD47" s="10">
        <v>10</v>
      </c>
    </row>
    <row r="48" spans="1:30" ht="15.75" customHeight="1">
      <c r="A48" s="63"/>
      <c r="B48" s="96" t="s">
        <v>105</v>
      </c>
      <c r="C48" s="65"/>
      <c r="D48" s="411">
        <v>0</v>
      </c>
      <c r="E48" s="411">
        <v>168</v>
      </c>
      <c r="F48" s="411">
        <v>376</v>
      </c>
      <c r="G48" s="411">
        <v>2407</v>
      </c>
      <c r="H48" s="411">
        <v>45</v>
      </c>
      <c r="I48" s="411">
        <v>509</v>
      </c>
      <c r="J48" s="465">
        <f t="shared" si="4"/>
        <v>3505</v>
      </c>
      <c r="K48" s="466">
        <v>509</v>
      </c>
      <c r="L48" s="467">
        <f t="shared" si="5"/>
        <v>2996</v>
      </c>
      <c r="M48" s="467">
        <f t="shared" si="6"/>
        <v>8857</v>
      </c>
      <c r="N48" s="155"/>
      <c r="O48" s="162"/>
      <c r="P48" s="349"/>
      <c r="Q48" s="349"/>
      <c r="R48" s="97"/>
      <c r="S48" s="733"/>
      <c r="AD48" s="10">
        <v>5</v>
      </c>
    </row>
    <row r="49" spans="1:30" ht="15.75" customHeight="1">
      <c r="A49" s="63"/>
      <c r="B49" s="96" t="s">
        <v>106</v>
      </c>
      <c r="C49" s="65"/>
      <c r="D49" s="411">
        <v>0</v>
      </c>
      <c r="E49" s="411">
        <v>47</v>
      </c>
      <c r="F49" s="411">
        <v>399</v>
      </c>
      <c r="G49" s="411">
        <v>2651</v>
      </c>
      <c r="H49" s="411">
        <v>407</v>
      </c>
      <c r="I49" s="411">
        <v>309</v>
      </c>
      <c r="J49" s="465">
        <f t="shared" si="4"/>
        <v>3813</v>
      </c>
      <c r="K49" s="466">
        <v>309</v>
      </c>
      <c r="L49" s="467">
        <f t="shared" si="5"/>
        <v>3504</v>
      </c>
      <c r="M49" s="467">
        <f t="shared" si="6"/>
        <v>8377</v>
      </c>
      <c r="N49" s="155"/>
      <c r="O49" s="162"/>
      <c r="P49" s="349"/>
      <c r="Q49" s="349"/>
      <c r="R49" s="97"/>
      <c r="S49" s="733"/>
      <c r="AD49" s="10">
        <v>2</v>
      </c>
    </row>
    <row r="50" spans="1:30" ht="15.75" customHeight="1">
      <c r="A50" s="63"/>
      <c r="B50" s="96" t="s">
        <v>107</v>
      </c>
      <c r="C50" s="65"/>
      <c r="D50" s="411">
        <v>0</v>
      </c>
      <c r="E50" s="411">
        <v>83</v>
      </c>
      <c r="F50" s="411">
        <v>347</v>
      </c>
      <c r="G50" s="411">
        <v>2645</v>
      </c>
      <c r="H50" s="411">
        <v>57</v>
      </c>
      <c r="I50" s="411">
        <v>131</v>
      </c>
      <c r="J50" s="465">
        <f t="shared" si="4"/>
        <v>3263</v>
      </c>
      <c r="K50" s="466">
        <v>131</v>
      </c>
      <c r="L50" s="467">
        <f t="shared" si="5"/>
        <v>3132</v>
      </c>
      <c r="M50" s="467">
        <f t="shared" si="6"/>
        <v>8728</v>
      </c>
      <c r="N50" s="155"/>
      <c r="O50" s="162"/>
      <c r="P50" s="349"/>
      <c r="Q50" s="349"/>
      <c r="R50" s="97"/>
      <c r="S50" s="733"/>
      <c r="AD50" s="10">
        <v>8</v>
      </c>
    </row>
    <row r="51" spans="1:30" ht="15.75" customHeight="1">
      <c r="A51" s="63"/>
      <c r="B51" s="96" t="s">
        <v>448</v>
      </c>
      <c r="C51" s="65"/>
      <c r="D51" s="411">
        <v>11856</v>
      </c>
      <c r="E51" s="411">
        <v>0</v>
      </c>
      <c r="F51" s="411">
        <v>0</v>
      </c>
      <c r="G51" s="411">
        <v>1477</v>
      </c>
      <c r="H51" s="411">
        <v>139</v>
      </c>
      <c r="I51" s="411">
        <v>1000</v>
      </c>
      <c r="J51" s="465">
        <f t="shared" si="4"/>
        <v>14472</v>
      </c>
      <c r="K51" s="466">
        <v>1000</v>
      </c>
      <c r="L51" s="467">
        <f t="shared" si="5"/>
        <v>13472</v>
      </c>
      <c r="M51" s="467">
        <f t="shared" si="6"/>
        <v>9692</v>
      </c>
      <c r="N51" s="155"/>
      <c r="O51" s="162"/>
      <c r="P51" s="349"/>
      <c r="Q51" s="349"/>
      <c r="R51" s="97"/>
      <c r="S51" s="733"/>
      <c r="AD51" s="10">
        <v>11</v>
      </c>
    </row>
    <row r="52" spans="1:19" ht="12" customHeight="1">
      <c r="A52" s="63"/>
      <c r="B52" s="96"/>
      <c r="C52" s="65"/>
      <c r="D52" s="65"/>
      <c r="E52" s="65"/>
      <c r="F52" s="319"/>
      <c r="G52" s="65"/>
      <c r="H52" s="65"/>
      <c r="I52" s="65"/>
      <c r="J52" s="465"/>
      <c r="K52" s="466"/>
      <c r="L52" s="468"/>
      <c r="M52" s="467"/>
      <c r="N52" s="66"/>
      <c r="P52" s="349"/>
      <c r="Q52" s="349"/>
      <c r="R52" s="97"/>
      <c r="S52" s="98"/>
    </row>
    <row r="53" spans="1:19" ht="15" customHeight="1" thickBot="1">
      <c r="A53" s="18"/>
      <c r="B53" s="99" t="s">
        <v>11</v>
      </c>
      <c r="C53" s="69"/>
      <c r="D53" s="463">
        <f>SUM(D41:D51)</f>
        <v>11856</v>
      </c>
      <c r="E53" s="463">
        <f aca="true" t="shared" si="7" ref="E53:M53">SUM(E41:E51)</f>
        <v>672</v>
      </c>
      <c r="F53" s="463">
        <f t="shared" si="7"/>
        <v>1527</v>
      </c>
      <c r="G53" s="463">
        <f t="shared" si="7"/>
        <v>15996</v>
      </c>
      <c r="H53" s="463">
        <f t="shared" si="7"/>
        <v>1440</v>
      </c>
      <c r="I53" s="463">
        <f t="shared" si="7"/>
        <v>4184</v>
      </c>
      <c r="J53" s="463">
        <f t="shared" si="7"/>
        <v>35675</v>
      </c>
      <c r="K53" s="464">
        <f t="shared" si="7"/>
        <v>4184</v>
      </c>
      <c r="L53" s="469">
        <f t="shared" si="7"/>
        <v>31491</v>
      </c>
      <c r="M53" s="469">
        <f t="shared" si="7"/>
        <v>99986</v>
      </c>
      <c r="N53" s="100"/>
      <c r="O53" s="100"/>
      <c r="P53" s="349"/>
      <c r="Q53" s="349"/>
      <c r="R53" s="97"/>
      <c r="S53" s="98"/>
    </row>
    <row r="54" spans="1:19" ht="10.5" customHeight="1">
      <c r="A54" s="18"/>
      <c r="B54" s="67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67"/>
      <c r="R54" s="102"/>
      <c r="S54" s="67"/>
    </row>
    <row r="55" spans="1:19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</sheetData>
  <sheetProtection/>
  <mergeCells count="1">
    <mergeCell ref="B29:H29"/>
  </mergeCells>
  <printOptions horizontalCentered="1"/>
  <pageMargins left="0.29527559055118113" right="0" top="0.2362204724409449" bottom="0.31496062992125984" header="0" footer="0"/>
  <pageSetup horizontalDpi="600" verticalDpi="600" orientation="landscape" paperSize="9" scale="84" r:id="rId1"/>
  <rowBreaks count="1" manualBreakCount="1">
    <brk id="27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33.88671875" style="10" customWidth="1"/>
    <col min="2" max="2" width="12.88671875" style="10" customWidth="1"/>
    <col min="3" max="3" width="13.4453125" style="10" customWidth="1"/>
    <col min="4" max="4" width="9.21484375" style="10" customWidth="1"/>
    <col min="5" max="16384" width="8.88671875" style="10" customWidth="1"/>
  </cols>
  <sheetData>
    <row r="1" ht="11.25" customHeight="1">
      <c r="D1" s="104"/>
    </row>
    <row r="2" spans="1:4" ht="18">
      <c r="A2" s="353"/>
      <c r="D2" s="105"/>
    </row>
    <row r="3" ht="24.75" customHeight="1">
      <c r="A3" s="151" t="s">
        <v>470</v>
      </c>
    </row>
    <row r="4" ht="15" customHeight="1"/>
    <row r="5" spans="1:3" ht="15" customHeight="1">
      <c r="A5" s="107" t="s">
        <v>108</v>
      </c>
      <c r="B5" s="318" t="s">
        <v>161</v>
      </c>
      <c r="C5" s="318" t="s">
        <v>178</v>
      </c>
    </row>
    <row r="6" spans="1:3" ht="15" customHeight="1">
      <c r="A6" s="108"/>
      <c r="B6" s="109" t="s">
        <v>64</v>
      </c>
      <c r="C6" s="109" t="s">
        <v>64</v>
      </c>
    </row>
    <row r="7" spans="1:3" ht="15" customHeight="1">
      <c r="A7" s="110"/>
      <c r="B7" s="111" t="s">
        <v>36</v>
      </c>
      <c r="C7" s="111" t="s">
        <v>36</v>
      </c>
    </row>
    <row r="8" spans="1:3" ht="19.5" customHeight="1">
      <c r="A8" s="110" t="s">
        <v>484</v>
      </c>
      <c r="B8" s="426">
        <v>449</v>
      </c>
      <c r="C8" s="426">
        <v>394</v>
      </c>
    </row>
    <row r="9" spans="1:3" ht="19.5" customHeight="1">
      <c r="A9" s="110" t="s">
        <v>53</v>
      </c>
      <c r="B9" s="426">
        <v>1744</v>
      </c>
      <c r="C9" s="426">
        <v>1350</v>
      </c>
    </row>
    <row r="10" spans="1:3" ht="19.5" customHeight="1">
      <c r="A10" s="110" t="s">
        <v>82</v>
      </c>
      <c r="B10" s="426">
        <v>-824</v>
      </c>
      <c r="C10" s="426">
        <v>-801</v>
      </c>
    </row>
    <row r="11" spans="1:3" ht="19.5" customHeight="1">
      <c r="A11" s="110" t="s">
        <v>83</v>
      </c>
      <c r="B11" s="426">
        <v>8418</v>
      </c>
      <c r="C11" s="426">
        <v>6564</v>
      </c>
    </row>
    <row r="12" spans="1:3" ht="19.5" customHeight="1">
      <c r="A12" s="110" t="s">
        <v>84</v>
      </c>
      <c r="B12" s="426">
        <v>476</v>
      </c>
      <c r="C12" s="426">
        <v>476</v>
      </c>
    </row>
    <row r="13" spans="1:3" ht="19.5" customHeight="1">
      <c r="A13" s="110" t="s">
        <v>85</v>
      </c>
      <c r="B13" s="426">
        <v>2325</v>
      </c>
      <c r="C13" s="426">
        <v>1667</v>
      </c>
    </row>
    <row r="14" spans="1:3" ht="19.5" customHeight="1">
      <c r="A14" s="110" t="s">
        <v>88</v>
      </c>
      <c r="B14" s="426">
        <v>994</v>
      </c>
      <c r="C14" s="426">
        <v>767</v>
      </c>
    </row>
    <row r="15" spans="1:3" ht="19.5" customHeight="1">
      <c r="A15" s="110" t="s">
        <v>119</v>
      </c>
      <c r="B15" s="426">
        <v>12159</v>
      </c>
      <c r="C15" s="426">
        <v>6730</v>
      </c>
    </row>
    <row r="16" spans="1:3" ht="19.5" customHeight="1">
      <c r="A16" s="110" t="s">
        <v>86</v>
      </c>
      <c r="B16" s="426">
        <v>6134</v>
      </c>
      <c r="C16" s="426">
        <v>4630</v>
      </c>
    </row>
    <row r="17" spans="1:3" ht="19.5" customHeight="1">
      <c r="A17" s="110" t="s">
        <v>87</v>
      </c>
      <c r="B17" s="426">
        <v>47</v>
      </c>
      <c r="C17" s="426">
        <v>45</v>
      </c>
    </row>
    <row r="18" spans="1:3" ht="19.5" customHeight="1">
      <c r="A18" s="110" t="s">
        <v>110</v>
      </c>
      <c r="B18" s="426">
        <v>823</v>
      </c>
      <c r="C18" s="426">
        <v>395</v>
      </c>
    </row>
    <row r="19" spans="1:3" ht="19.5" customHeight="1">
      <c r="A19" s="110" t="s">
        <v>449</v>
      </c>
      <c r="B19" s="426">
        <v>-2187</v>
      </c>
      <c r="C19" s="426">
        <v>3519</v>
      </c>
    </row>
    <row r="20" spans="1:3" ht="19.5" customHeight="1">
      <c r="A20" s="110" t="s">
        <v>453</v>
      </c>
      <c r="B20" s="426">
        <v>0</v>
      </c>
      <c r="C20" s="426">
        <v>177</v>
      </c>
    </row>
    <row r="21" spans="1:3" ht="19.5" customHeight="1">
      <c r="A21" s="110" t="s">
        <v>416</v>
      </c>
      <c r="B21" s="426">
        <v>9</v>
      </c>
      <c r="C21" s="426">
        <v>9</v>
      </c>
    </row>
    <row r="22" spans="1:3" ht="19.5" customHeight="1" hidden="1">
      <c r="A22" s="110" t="s">
        <v>124</v>
      </c>
      <c r="B22" s="426">
        <v>0</v>
      </c>
      <c r="C22" s="426">
        <v>0</v>
      </c>
    </row>
    <row r="23" spans="1:3" ht="19.5" customHeight="1">
      <c r="A23" s="110" t="s">
        <v>415</v>
      </c>
      <c r="B23" s="426">
        <v>5083</v>
      </c>
      <c r="C23" s="426">
        <v>10689</v>
      </c>
    </row>
    <row r="24" spans="1:3" ht="19.5" customHeight="1">
      <c r="A24" s="110" t="s">
        <v>452</v>
      </c>
      <c r="B24" s="426">
        <v>0</v>
      </c>
      <c r="C24" s="426">
        <v>-176</v>
      </c>
    </row>
    <row r="25" spans="1:3" ht="19.5" customHeight="1">
      <c r="A25" s="110" t="s">
        <v>450</v>
      </c>
      <c r="B25" s="426">
        <v>3264</v>
      </c>
      <c r="C25" s="426">
        <v>3926</v>
      </c>
    </row>
    <row r="26" spans="1:3" ht="19.5" customHeight="1">
      <c r="A26" s="110" t="s">
        <v>420</v>
      </c>
      <c r="B26" s="426">
        <v>4000</v>
      </c>
      <c r="C26" s="426">
        <v>2000</v>
      </c>
    </row>
    <row r="27" spans="1:3" ht="19.5" customHeight="1">
      <c r="A27" s="708" t="s">
        <v>487</v>
      </c>
      <c r="B27" s="456">
        <f>SUM(B8:B26)</f>
        <v>42914</v>
      </c>
      <c r="C27" s="456">
        <f>SUM(C8:C26)</f>
        <v>42361</v>
      </c>
    </row>
    <row r="28" spans="1:3" ht="19.5" customHeight="1">
      <c r="A28" s="110" t="s">
        <v>419</v>
      </c>
      <c r="B28" s="426">
        <v>28682</v>
      </c>
      <c r="C28" s="426">
        <v>28803</v>
      </c>
    </row>
    <row r="29" spans="1:3" ht="19.5" customHeight="1">
      <c r="A29" s="110" t="s">
        <v>417</v>
      </c>
      <c r="B29" s="426">
        <v>514</v>
      </c>
      <c r="C29" s="426">
        <v>514</v>
      </c>
    </row>
    <row r="30" spans="1:3" ht="19.5" customHeight="1">
      <c r="A30" s="110" t="s">
        <v>418</v>
      </c>
      <c r="B30" s="426">
        <v>6976</v>
      </c>
      <c r="C30" s="426">
        <v>7005</v>
      </c>
    </row>
    <row r="31" spans="1:3" ht="19.5" customHeight="1">
      <c r="A31" s="110" t="s">
        <v>55</v>
      </c>
      <c r="B31" s="426">
        <v>11680</v>
      </c>
      <c r="C31" s="426">
        <v>11730</v>
      </c>
    </row>
    <row r="32" spans="1:3" ht="19.5" customHeight="1">
      <c r="A32" s="110" t="s">
        <v>451</v>
      </c>
      <c r="B32" s="426">
        <v>9873</v>
      </c>
      <c r="C32" s="426">
        <v>9573</v>
      </c>
    </row>
    <row r="33" spans="1:3" ht="19.5" customHeight="1">
      <c r="A33" s="708" t="s">
        <v>485</v>
      </c>
      <c r="B33" s="456">
        <f>SUM(B28:B32)</f>
        <v>57725</v>
      </c>
      <c r="C33" s="456">
        <f>SUM(C28:C32)</f>
        <v>57625</v>
      </c>
    </row>
    <row r="34" spans="1:3" ht="19.5" customHeight="1">
      <c r="A34" s="113" t="s">
        <v>486</v>
      </c>
      <c r="B34" s="456">
        <f>+B27+B33</f>
        <v>100639</v>
      </c>
      <c r="C34" s="456">
        <f>+C27+C33</f>
        <v>99986</v>
      </c>
    </row>
    <row r="35" ht="19.5" customHeight="1">
      <c r="A35" s="10" t="s">
        <v>471</v>
      </c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AF105"/>
  <sheetViews>
    <sheetView showGridLines="0" defaultGridColor="0" zoomScaleSheetLayoutView="100" zoomScalePageLayoutView="0" colorId="22" workbookViewId="0" topLeftCell="A1">
      <selection activeCell="B1" sqref="B1"/>
    </sheetView>
  </sheetViews>
  <sheetFormatPr defaultColWidth="9.77734375" defaultRowHeight="15"/>
  <cols>
    <col min="1" max="1" width="2.77734375" style="10" customWidth="1"/>
    <col min="2" max="2" width="23.99609375" style="10" customWidth="1"/>
    <col min="3" max="3" width="7.4453125" style="10" customWidth="1"/>
    <col min="4" max="5" width="6.77734375" style="10" customWidth="1"/>
    <col min="6" max="7" width="7.4453125" style="10" customWidth="1"/>
    <col min="8" max="8" width="7.10546875" style="10" customWidth="1"/>
    <col min="9" max="9" width="6.77734375" style="10" customWidth="1"/>
    <col min="10" max="10" width="7.6640625" style="10" customWidth="1"/>
    <col min="11" max="11" width="8.3359375" style="10" customWidth="1"/>
    <col min="12" max="13" width="7.77734375" style="10" customWidth="1"/>
    <col min="14" max="14" width="8.10546875" style="10" customWidth="1"/>
    <col min="15" max="15" width="6.88671875" style="10" customWidth="1"/>
    <col min="16" max="16" width="8.99609375" style="10" customWidth="1"/>
    <col min="17" max="17" width="9.4453125" style="10" customWidth="1"/>
    <col min="18" max="18" width="8.6640625" style="10" customWidth="1"/>
    <col min="19" max="19" width="7.3359375" style="10" customWidth="1"/>
    <col min="20" max="20" width="5.4453125" style="10" customWidth="1"/>
    <col min="21" max="21" width="6.21484375" style="10" bestFit="1" customWidth="1"/>
    <col min="22" max="16384" width="9.77734375" style="10" customWidth="1"/>
  </cols>
  <sheetData>
    <row r="1" spans="1:32" ht="23.25" customHeight="1">
      <c r="A1" s="11"/>
      <c r="B1" s="35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3"/>
      <c r="U1" s="1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21" ht="30" customHeight="1">
      <c r="A2" s="15"/>
      <c r="B2" s="16" t="s">
        <v>413</v>
      </c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2.5" customHeight="1" thickBot="1">
      <c r="A3" s="18"/>
      <c r="B3" s="19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.75" customHeight="1" thickBot="1">
      <c r="A4" s="18"/>
      <c r="B4" s="152" t="s">
        <v>194</v>
      </c>
      <c r="C4" s="21"/>
      <c r="D4" s="17"/>
      <c r="E4" s="17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0" ht="10.5" customHeight="1">
      <c r="A5" s="22"/>
      <c r="B5" s="23"/>
      <c r="C5" s="24"/>
      <c r="D5" s="25"/>
      <c r="E5" s="26"/>
      <c r="F5" s="27"/>
      <c r="G5" s="27"/>
      <c r="H5" s="28"/>
      <c r="I5" s="28"/>
      <c r="J5" s="29"/>
      <c r="K5" s="28"/>
      <c r="L5" s="29"/>
      <c r="M5" s="28"/>
      <c r="N5" s="28"/>
      <c r="O5" s="28"/>
      <c r="P5" s="30"/>
      <c r="Q5" s="25"/>
      <c r="R5" s="141"/>
      <c r="S5" s="31"/>
      <c r="T5" s="18"/>
    </row>
    <row r="6" spans="1:20" ht="10.5" customHeight="1">
      <c r="A6" s="18"/>
      <c r="B6" s="32" t="s">
        <v>140</v>
      </c>
      <c r="C6" s="33" t="s">
        <v>1</v>
      </c>
      <c r="D6" s="33"/>
      <c r="E6" s="34"/>
      <c r="F6" s="35"/>
      <c r="G6" s="36" t="s">
        <v>2</v>
      </c>
      <c r="H6" s="36" t="s">
        <v>3</v>
      </c>
      <c r="I6" s="36" t="s">
        <v>4</v>
      </c>
      <c r="J6" s="37" t="s">
        <v>5</v>
      </c>
      <c r="K6" s="38"/>
      <c r="L6" s="34" t="s">
        <v>6</v>
      </c>
      <c r="M6" s="35"/>
      <c r="N6" s="36" t="s">
        <v>7</v>
      </c>
      <c r="O6" s="36" t="s">
        <v>8</v>
      </c>
      <c r="P6" s="39" t="s">
        <v>9</v>
      </c>
      <c r="Q6" s="40" t="s">
        <v>10</v>
      </c>
      <c r="R6" s="142" t="s">
        <v>11</v>
      </c>
      <c r="S6" s="41"/>
      <c r="T6" s="42"/>
    </row>
    <row r="7" spans="1:20" ht="12" customHeight="1">
      <c r="A7" s="18"/>
      <c r="B7" s="32" t="s">
        <v>120</v>
      </c>
      <c r="C7" s="43" t="s">
        <v>132</v>
      </c>
      <c r="D7" s="39" t="s">
        <v>12</v>
      </c>
      <c r="E7" s="36" t="s">
        <v>13</v>
      </c>
      <c r="F7" s="36" t="s">
        <v>14</v>
      </c>
      <c r="G7" s="36"/>
      <c r="H7" s="36" t="s">
        <v>15</v>
      </c>
      <c r="I7" s="36" t="s">
        <v>16</v>
      </c>
      <c r="J7" s="34" t="s">
        <v>17</v>
      </c>
      <c r="K7" s="44"/>
      <c r="L7" s="36" t="s">
        <v>18</v>
      </c>
      <c r="M7" s="36" t="s">
        <v>14</v>
      </c>
      <c r="N7" s="36" t="s">
        <v>19</v>
      </c>
      <c r="O7" s="36" t="s">
        <v>20</v>
      </c>
      <c r="P7" s="39" t="s">
        <v>21</v>
      </c>
      <c r="Q7" s="40" t="s">
        <v>22</v>
      </c>
      <c r="R7" s="142" t="s">
        <v>23</v>
      </c>
      <c r="S7" s="41"/>
      <c r="T7" s="42"/>
    </row>
    <row r="8" spans="1:20" ht="12" customHeight="1">
      <c r="A8" s="18"/>
      <c r="B8" s="45"/>
      <c r="C8" s="43" t="s">
        <v>24</v>
      </c>
      <c r="D8" s="39"/>
      <c r="E8" s="36" t="s">
        <v>0</v>
      </c>
      <c r="F8" s="36" t="s">
        <v>25</v>
      </c>
      <c r="G8" s="36"/>
      <c r="H8" s="36"/>
      <c r="I8" s="36" t="s">
        <v>19</v>
      </c>
      <c r="J8" s="36" t="s">
        <v>26</v>
      </c>
      <c r="K8" s="36" t="s">
        <v>14</v>
      </c>
      <c r="L8" s="36"/>
      <c r="M8" s="36"/>
      <c r="N8" s="36"/>
      <c r="O8" s="36"/>
      <c r="P8" s="39"/>
      <c r="Q8" s="40" t="s">
        <v>27</v>
      </c>
      <c r="R8" s="142" t="s">
        <v>28</v>
      </c>
      <c r="S8" s="41"/>
      <c r="T8" s="42"/>
    </row>
    <row r="9" spans="1:20" ht="11.25" customHeight="1">
      <c r="A9" s="18"/>
      <c r="B9" s="45"/>
      <c r="C9" s="43" t="s">
        <v>14</v>
      </c>
      <c r="D9" s="39"/>
      <c r="E9" s="36" t="s">
        <v>29</v>
      </c>
      <c r="F9" s="36" t="s">
        <v>30</v>
      </c>
      <c r="G9" s="47"/>
      <c r="H9" s="47"/>
      <c r="I9" s="47"/>
      <c r="J9" s="36" t="s">
        <v>31</v>
      </c>
      <c r="K9" s="48"/>
      <c r="L9" s="36"/>
      <c r="M9" s="36"/>
      <c r="N9" s="36"/>
      <c r="O9" s="36"/>
      <c r="P9" s="39"/>
      <c r="Q9" s="40" t="s">
        <v>32</v>
      </c>
      <c r="R9" s="142" t="s">
        <v>33</v>
      </c>
      <c r="S9" s="41"/>
      <c r="T9" s="42"/>
    </row>
    <row r="10" spans="1:20" ht="10.5" customHeight="1">
      <c r="A10" s="18"/>
      <c r="B10" s="49"/>
      <c r="C10" s="50" t="s">
        <v>34</v>
      </c>
      <c r="D10" s="51"/>
      <c r="E10" s="52" t="s">
        <v>34</v>
      </c>
      <c r="F10" s="52"/>
      <c r="G10" s="52"/>
      <c r="H10" s="52"/>
      <c r="I10" s="52"/>
      <c r="J10" s="53" t="s">
        <v>35</v>
      </c>
      <c r="K10" s="54"/>
      <c r="L10" s="53"/>
      <c r="M10" s="53"/>
      <c r="N10" s="53"/>
      <c r="O10" s="53"/>
      <c r="P10" s="51"/>
      <c r="Q10" s="33"/>
      <c r="R10" s="143"/>
      <c r="S10" s="41"/>
      <c r="T10" s="42"/>
    </row>
    <row r="11" spans="1:20" ht="10.5" customHeight="1">
      <c r="A11" s="18"/>
      <c r="B11" s="55"/>
      <c r="C11" s="39" t="s">
        <v>36</v>
      </c>
      <c r="D11" s="39" t="s">
        <v>36</v>
      </c>
      <c r="E11" s="39" t="s">
        <v>36</v>
      </c>
      <c r="F11" s="39" t="s">
        <v>36</v>
      </c>
      <c r="G11" s="39" t="s">
        <v>36</v>
      </c>
      <c r="H11" s="39" t="s">
        <v>36</v>
      </c>
      <c r="I11" s="39" t="s">
        <v>36</v>
      </c>
      <c r="J11" s="39" t="s">
        <v>36</v>
      </c>
      <c r="K11" s="39" t="s">
        <v>36</v>
      </c>
      <c r="L11" s="39" t="s">
        <v>36</v>
      </c>
      <c r="M11" s="39" t="s">
        <v>36</v>
      </c>
      <c r="N11" s="39" t="s">
        <v>36</v>
      </c>
      <c r="O11" s="39" t="s">
        <v>36</v>
      </c>
      <c r="P11" s="39" t="s">
        <v>36</v>
      </c>
      <c r="Q11" s="40" t="s">
        <v>36</v>
      </c>
      <c r="R11" s="142" t="s">
        <v>36</v>
      </c>
      <c r="S11" s="57"/>
      <c r="T11" s="58"/>
    </row>
    <row r="12" spans="1:20" ht="15" customHeight="1">
      <c r="A12" s="18"/>
      <c r="B12" s="55" t="s">
        <v>108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1"/>
      <c r="R12" s="147"/>
      <c r="S12" s="62"/>
      <c r="T12" s="58"/>
    </row>
    <row r="13" spans="1:20" ht="9.75" customHeight="1">
      <c r="A13" s="18"/>
      <c r="B13" s="5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1"/>
      <c r="R13" s="147"/>
      <c r="S13" s="62"/>
      <c r="T13" s="58"/>
    </row>
    <row r="14" spans="1:20" ht="15.75" customHeight="1">
      <c r="A14" s="63"/>
      <c r="B14" s="96" t="s">
        <v>484</v>
      </c>
      <c r="C14" s="412">
        <v>832</v>
      </c>
      <c r="D14" s="412">
        <v>0</v>
      </c>
      <c r="E14" s="429">
        <f>+C14+D14</f>
        <v>832</v>
      </c>
      <c r="F14" s="412">
        <v>2</v>
      </c>
      <c r="G14" s="412">
        <v>0</v>
      </c>
      <c r="H14" s="412">
        <v>13</v>
      </c>
      <c r="I14" s="412">
        <v>10</v>
      </c>
      <c r="J14" s="412">
        <v>0</v>
      </c>
      <c r="K14" s="412">
        <v>0</v>
      </c>
      <c r="L14" s="412">
        <v>0</v>
      </c>
      <c r="M14" s="412">
        <v>0</v>
      </c>
      <c r="N14" s="412">
        <v>0</v>
      </c>
      <c r="O14" s="412">
        <v>0</v>
      </c>
      <c r="P14" s="433">
        <f>SUM(E14:O14)</f>
        <v>857</v>
      </c>
      <c r="Q14" s="412">
        <v>463</v>
      </c>
      <c r="R14" s="428">
        <f>+P14-Q14</f>
        <v>394</v>
      </c>
      <c r="S14" s="62"/>
      <c r="T14" s="67"/>
    </row>
    <row r="15" spans="1:20" ht="15.75" customHeight="1">
      <c r="A15" s="63"/>
      <c r="B15" s="96" t="s">
        <v>53</v>
      </c>
      <c r="C15" s="412">
        <v>1285</v>
      </c>
      <c r="D15" s="412">
        <v>0</v>
      </c>
      <c r="E15" s="429">
        <f aca="true" t="shared" si="0" ref="E15:E38">+C15+D15</f>
        <v>1285</v>
      </c>
      <c r="F15" s="412">
        <v>2</v>
      </c>
      <c r="G15" s="412">
        <v>1</v>
      </c>
      <c r="H15" s="412">
        <v>14</v>
      </c>
      <c r="I15" s="412">
        <v>13</v>
      </c>
      <c r="J15" s="412">
        <v>0</v>
      </c>
      <c r="K15" s="412">
        <v>0</v>
      </c>
      <c r="L15" s="412">
        <v>0</v>
      </c>
      <c r="M15" s="412">
        <v>0</v>
      </c>
      <c r="N15" s="412">
        <v>35</v>
      </c>
      <c r="O15" s="412">
        <v>0</v>
      </c>
      <c r="P15" s="433">
        <f aca="true" t="shared" si="1" ref="P15:P32">SUM(E15:O15)</f>
        <v>1350</v>
      </c>
      <c r="Q15" s="412">
        <v>0</v>
      </c>
      <c r="R15" s="428">
        <f aca="true" t="shared" si="2" ref="R15:R32">+P15-Q15</f>
        <v>1350</v>
      </c>
      <c r="S15" s="62"/>
      <c r="T15" s="67"/>
    </row>
    <row r="16" spans="1:20" ht="15.75" customHeight="1">
      <c r="A16" s="63"/>
      <c r="B16" s="96" t="s">
        <v>82</v>
      </c>
      <c r="C16" s="412">
        <v>0</v>
      </c>
      <c r="D16" s="412">
        <v>0</v>
      </c>
      <c r="E16" s="429">
        <f t="shared" si="0"/>
        <v>0</v>
      </c>
      <c r="F16" s="412">
        <v>0</v>
      </c>
      <c r="G16" s="412">
        <v>253</v>
      </c>
      <c r="H16" s="412">
        <v>0</v>
      </c>
      <c r="I16" s="412">
        <v>15</v>
      </c>
      <c r="J16" s="412">
        <v>0</v>
      </c>
      <c r="K16" s="412">
        <v>0</v>
      </c>
      <c r="L16" s="412">
        <v>0</v>
      </c>
      <c r="M16" s="412">
        <v>0</v>
      </c>
      <c r="N16" s="412">
        <v>73</v>
      </c>
      <c r="O16" s="412">
        <v>0</v>
      </c>
      <c r="P16" s="433">
        <f t="shared" si="1"/>
        <v>341</v>
      </c>
      <c r="Q16" s="412">
        <v>0</v>
      </c>
      <c r="R16" s="428">
        <f t="shared" si="2"/>
        <v>341</v>
      </c>
      <c r="S16" s="62"/>
      <c r="T16" s="67"/>
    </row>
    <row r="17" spans="1:20" ht="15.75" customHeight="1">
      <c r="A17" s="63"/>
      <c r="B17" s="96" t="s">
        <v>83</v>
      </c>
      <c r="C17" s="412">
        <v>4172</v>
      </c>
      <c r="D17" s="412">
        <v>0</v>
      </c>
      <c r="E17" s="429">
        <f t="shared" si="0"/>
        <v>4172</v>
      </c>
      <c r="F17" s="412">
        <v>0</v>
      </c>
      <c r="G17" s="412">
        <v>1252</v>
      </c>
      <c r="H17" s="412">
        <v>15</v>
      </c>
      <c r="I17" s="412">
        <v>446</v>
      </c>
      <c r="J17" s="412">
        <v>0</v>
      </c>
      <c r="K17" s="412">
        <v>0</v>
      </c>
      <c r="L17" s="412">
        <v>0</v>
      </c>
      <c r="M17" s="412">
        <v>0</v>
      </c>
      <c r="N17" s="412">
        <v>179</v>
      </c>
      <c r="O17" s="412">
        <v>911</v>
      </c>
      <c r="P17" s="433">
        <f t="shared" si="1"/>
        <v>6975</v>
      </c>
      <c r="Q17" s="412">
        <v>16</v>
      </c>
      <c r="R17" s="428">
        <f t="shared" si="2"/>
        <v>6959</v>
      </c>
      <c r="S17" s="62"/>
      <c r="T17" s="67"/>
    </row>
    <row r="18" spans="1:20" ht="15.75" customHeight="1">
      <c r="A18" s="63"/>
      <c r="B18" s="96" t="s">
        <v>84</v>
      </c>
      <c r="C18" s="412">
        <v>476</v>
      </c>
      <c r="D18" s="412">
        <v>0</v>
      </c>
      <c r="E18" s="429">
        <f t="shared" si="0"/>
        <v>476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412">
        <v>0</v>
      </c>
      <c r="M18" s="412">
        <v>0</v>
      </c>
      <c r="N18" s="412">
        <v>0</v>
      </c>
      <c r="O18" s="412">
        <v>0</v>
      </c>
      <c r="P18" s="433">
        <f t="shared" si="1"/>
        <v>476</v>
      </c>
      <c r="Q18" s="412">
        <v>0</v>
      </c>
      <c r="R18" s="428">
        <f t="shared" si="2"/>
        <v>476</v>
      </c>
      <c r="S18" s="62"/>
      <c r="T18" s="67"/>
    </row>
    <row r="19" spans="1:20" ht="15.75" customHeight="1">
      <c r="A19" s="63"/>
      <c r="B19" s="96" t="s">
        <v>85</v>
      </c>
      <c r="C19" s="412">
        <v>1371</v>
      </c>
      <c r="D19" s="412">
        <v>13</v>
      </c>
      <c r="E19" s="429">
        <f t="shared" si="0"/>
        <v>1384</v>
      </c>
      <c r="F19" s="412">
        <v>1</v>
      </c>
      <c r="G19" s="412">
        <v>806</v>
      </c>
      <c r="H19" s="412">
        <v>35</v>
      </c>
      <c r="I19" s="412">
        <v>91</v>
      </c>
      <c r="J19" s="412">
        <v>0</v>
      </c>
      <c r="K19" s="412">
        <v>0</v>
      </c>
      <c r="L19" s="412">
        <v>0</v>
      </c>
      <c r="M19" s="412">
        <v>0</v>
      </c>
      <c r="N19" s="412">
        <v>3</v>
      </c>
      <c r="O19" s="412">
        <v>450</v>
      </c>
      <c r="P19" s="433">
        <f t="shared" si="1"/>
        <v>2770</v>
      </c>
      <c r="Q19" s="412">
        <v>93</v>
      </c>
      <c r="R19" s="428">
        <f t="shared" si="2"/>
        <v>2677</v>
      </c>
      <c r="S19" s="62"/>
      <c r="T19" s="67"/>
    </row>
    <row r="20" spans="1:20" ht="15.75" customHeight="1">
      <c r="A20" s="63"/>
      <c r="B20" s="96" t="s">
        <v>88</v>
      </c>
      <c r="C20" s="412">
        <v>795</v>
      </c>
      <c r="D20" s="412">
        <v>4</v>
      </c>
      <c r="E20" s="429">
        <f t="shared" si="0"/>
        <v>799</v>
      </c>
      <c r="F20" s="412">
        <v>0</v>
      </c>
      <c r="G20" s="412">
        <v>89</v>
      </c>
      <c r="H20" s="412">
        <v>11</v>
      </c>
      <c r="I20" s="412">
        <v>64</v>
      </c>
      <c r="J20" s="412">
        <v>0</v>
      </c>
      <c r="K20" s="412">
        <v>0</v>
      </c>
      <c r="L20" s="412">
        <v>0</v>
      </c>
      <c r="M20" s="412">
        <v>0</v>
      </c>
      <c r="N20" s="412">
        <v>0</v>
      </c>
      <c r="O20" s="412">
        <v>48</v>
      </c>
      <c r="P20" s="433">
        <f t="shared" si="1"/>
        <v>1011</v>
      </c>
      <c r="Q20" s="412">
        <v>0</v>
      </c>
      <c r="R20" s="428">
        <f t="shared" si="2"/>
        <v>1011</v>
      </c>
      <c r="S20" s="62"/>
      <c r="T20" s="67"/>
    </row>
    <row r="21" spans="1:20" ht="15.75" customHeight="1">
      <c r="A21" s="63"/>
      <c r="B21" s="96" t="s">
        <v>119</v>
      </c>
      <c r="C21" s="412">
        <v>9473</v>
      </c>
      <c r="D21" s="412">
        <v>68</v>
      </c>
      <c r="E21" s="429">
        <f t="shared" si="0"/>
        <v>9541</v>
      </c>
      <c r="F21" s="412">
        <v>0</v>
      </c>
      <c r="G21" s="412">
        <v>5068</v>
      </c>
      <c r="H21" s="412">
        <v>40</v>
      </c>
      <c r="I21" s="412">
        <v>1706</v>
      </c>
      <c r="J21" s="412">
        <v>105</v>
      </c>
      <c r="K21" s="412">
        <v>9</v>
      </c>
      <c r="L21" s="412">
        <v>0</v>
      </c>
      <c r="M21" s="412">
        <v>0</v>
      </c>
      <c r="N21" s="412">
        <v>800</v>
      </c>
      <c r="O21" s="412">
        <v>3800</v>
      </c>
      <c r="P21" s="433">
        <f t="shared" si="1"/>
        <v>21069</v>
      </c>
      <c r="Q21" s="412">
        <v>991</v>
      </c>
      <c r="R21" s="428">
        <f t="shared" si="2"/>
        <v>20078</v>
      </c>
      <c r="S21" s="62"/>
      <c r="T21" s="67"/>
    </row>
    <row r="22" spans="1:20" ht="15.75" customHeight="1">
      <c r="A22" s="63"/>
      <c r="B22" s="96" t="s">
        <v>86</v>
      </c>
      <c r="C22" s="412">
        <v>4837</v>
      </c>
      <c r="D22" s="412">
        <v>0</v>
      </c>
      <c r="E22" s="429">
        <f t="shared" si="0"/>
        <v>4837</v>
      </c>
      <c r="F22" s="412">
        <v>134</v>
      </c>
      <c r="G22" s="412">
        <v>496</v>
      </c>
      <c r="H22" s="412">
        <v>23</v>
      </c>
      <c r="I22" s="412">
        <v>187</v>
      </c>
      <c r="J22" s="412">
        <v>0</v>
      </c>
      <c r="K22" s="412">
        <v>0</v>
      </c>
      <c r="L22" s="412">
        <v>0</v>
      </c>
      <c r="M22" s="412">
        <v>0</v>
      </c>
      <c r="N22" s="412">
        <v>86</v>
      </c>
      <c r="O22" s="412">
        <v>99</v>
      </c>
      <c r="P22" s="433">
        <f t="shared" si="1"/>
        <v>5862</v>
      </c>
      <c r="Q22" s="412">
        <v>1172</v>
      </c>
      <c r="R22" s="428">
        <f t="shared" si="2"/>
        <v>4690</v>
      </c>
      <c r="S22" s="62"/>
      <c r="T22" s="67"/>
    </row>
    <row r="23" spans="1:20" ht="15.75" customHeight="1">
      <c r="A23" s="63"/>
      <c r="B23" s="96" t="s">
        <v>87</v>
      </c>
      <c r="C23" s="412">
        <v>11</v>
      </c>
      <c r="D23" s="412">
        <v>0</v>
      </c>
      <c r="E23" s="429">
        <f t="shared" si="0"/>
        <v>11</v>
      </c>
      <c r="F23" s="412">
        <v>0</v>
      </c>
      <c r="G23" s="412">
        <v>0</v>
      </c>
      <c r="H23" s="412">
        <v>0</v>
      </c>
      <c r="I23" s="412">
        <v>2</v>
      </c>
      <c r="J23" s="412">
        <v>36</v>
      </c>
      <c r="K23" s="412">
        <v>0</v>
      </c>
      <c r="L23" s="412">
        <v>0</v>
      </c>
      <c r="M23" s="412">
        <v>0</v>
      </c>
      <c r="N23" s="412">
        <v>0</v>
      </c>
      <c r="O23" s="412">
        <v>0</v>
      </c>
      <c r="P23" s="433">
        <f t="shared" si="1"/>
        <v>49</v>
      </c>
      <c r="Q23" s="412">
        <v>0</v>
      </c>
      <c r="R23" s="428">
        <f t="shared" si="2"/>
        <v>49</v>
      </c>
      <c r="S23" s="62"/>
      <c r="T23" s="67"/>
    </row>
    <row r="24" spans="1:20" ht="15.75" customHeight="1">
      <c r="A24" s="63"/>
      <c r="B24" s="96" t="s">
        <v>110</v>
      </c>
      <c r="C24" s="412">
        <v>34</v>
      </c>
      <c r="D24" s="412">
        <v>0</v>
      </c>
      <c r="E24" s="429">
        <f t="shared" si="0"/>
        <v>34</v>
      </c>
      <c r="F24" s="412">
        <v>0</v>
      </c>
      <c r="G24" s="412">
        <v>131</v>
      </c>
      <c r="H24" s="412">
        <v>4</v>
      </c>
      <c r="I24" s="412">
        <v>37</v>
      </c>
      <c r="J24" s="412">
        <v>0</v>
      </c>
      <c r="K24" s="412">
        <v>0</v>
      </c>
      <c r="L24" s="412">
        <v>0</v>
      </c>
      <c r="M24" s="412">
        <v>0</v>
      </c>
      <c r="N24" s="412">
        <v>194</v>
      </c>
      <c r="O24" s="412">
        <v>0</v>
      </c>
      <c r="P24" s="433">
        <f t="shared" si="1"/>
        <v>400</v>
      </c>
      <c r="Q24" s="412">
        <v>0</v>
      </c>
      <c r="R24" s="428">
        <f t="shared" si="2"/>
        <v>400</v>
      </c>
      <c r="S24" s="62"/>
      <c r="T24" s="67"/>
    </row>
    <row r="25" spans="1:20" ht="15.75" customHeight="1">
      <c r="A25" s="63"/>
      <c r="B25" s="96" t="s">
        <v>449</v>
      </c>
      <c r="C25" s="412">
        <v>1723</v>
      </c>
      <c r="D25" s="412">
        <v>0</v>
      </c>
      <c r="E25" s="429">
        <f t="shared" si="0"/>
        <v>1723</v>
      </c>
      <c r="F25" s="412">
        <v>91</v>
      </c>
      <c r="G25" s="412">
        <v>643</v>
      </c>
      <c r="H25" s="412">
        <v>8</v>
      </c>
      <c r="I25" s="412">
        <v>1500</v>
      </c>
      <c r="J25" s="412">
        <v>0</v>
      </c>
      <c r="K25" s="412">
        <v>0</v>
      </c>
      <c r="L25" s="412">
        <v>0</v>
      </c>
      <c r="M25" s="412">
        <v>0</v>
      </c>
      <c r="N25" s="412">
        <v>0</v>
      </c>
      <c r="O25" s="412">
        <v>24</v>
      </c>
      <c r="P25" s="433">
        <f t="shared" si="1"/>
        <v>3989</v>
      </c>
      <c r="Q25" s="412">
        <v>449</v>
      </c>
      <c r="R25" s="428">
        <f t="shared" si="2"/>
        <v>3540</v>
      </c>
      <c r="S25" s="62"/>
      <c r="T25" s="67"/>
    </row>
    <row r="26" spans="1:20" ht="15.75" customHeight="1">
      <c r="A26" s="63"/>
      <c r="B26" s="96" t="s">
        <v>453</v>
      </c>
      <c r="C26" s="412">
        <v>25</v>
      </c>
      <c r="D26" s="412">
        <v>0</v>
      </c>
      <c r="E26" s="429">
        <f t="shared" si="0"/>
        <v>25</v>
      </c>
      <c r="F26" s="412">
        <v>0</v>
      </c>
      <c r="G26" s="412">
        <v>-340</v>
      </c>
      <c r="H26" s="412">
        <v>5</v>
      </c>
      <c r="I26" s="412">
        <v>462</v>
      </c>
      <c r="J26" s="412">
        <v>0</v>
      </c>
      <c r="K26" s="412">
        <v>0</v>
      </c>
      <c r="L26" s="412">
        <v>0</v>
      </c>
      <c r="M26" s="412">
        <v>0</v>
      </c>
      <c r="N26" s="412">
        <v>25</v>
      </c>
      <c r="O26" s="412">
        <v>0</v>
      </c>
      <c r="P26" s="433">
        <f t="shared" si="1"/>
        <v>177</v>
      </c>
      <c r="Q26" s="412">
        <v>0</v>
      </c>
      <c r="R26" s="428">
        <f t="shared" si="2"/>
        <v>177</v>
      </c>
      <c r="S26" s="62"/>
      <c r="T26" s="67"/>
    </row>
    <row r="27" spans="1:20" ht="15.75" customHeight="1">
      <c r="A27" s="63"/>
      <c r="B27" s="96" t="s">
        <v>416</v>
      </c>
      <c r="C27" s="412">
        <v>0</v>
      </c>
      <c r="D27" s="412">
        <v>0</v>
      </c>
      <c r="E27" s="429">
        <f t="shared" si="0"/>
        <v>0</v>
      </c>
      <c r="F27" s="412">
        <v>0</v>
      </c>
      <c r="G27" s="412">
        <v>9</v>
      </c>
      <c r="H27" s="412">
        <v>0</v>
      </c>
      <c r="I27" s="412">
        <v>0</v>
      </c>
      <c r="J27" s="412">
        <v>0</v>
      </c>
      <c r="K27" s="412">
        <v>0</v>
      </c>
      <c r="L27" s="412">
        <v>0</v>
      </c>
      <c r="M27" s="412">
        <v>0</v>
      </c>
      <c r="N27" s="412">
        <v>0</v>
      </c>
      <c r="O27" s="412">
        <v>0</v>
      </c>
      <c r="P27" s="433">
        <f t="shared" si="1"/>
        <v>9</v>
      </c>
      <c r="Q27" s="412">
        <v>0</v>
      </c>
      <c r="R27" s="428">
        <f t="shared" si="2"/>
        <v>9</v>
      </c>
      <c r="S27" s="62"/>
      <c r="T27" s="67"/>
    </row>
    <row r="28" spans="1:20" ht="15.75" customHeight="1">
      <c r="A28" s="63"/>
      <c r="B28" s="96" t="s">
        <v>124</v>
      </c>
      <c r="C28" s="412">
        <v>0</v>
      </c>
      <c r="D28" s="412">
        <v>0</v>
      </c>
      <c r="E28" s="429">
        <f t="shared" si="0"/>
        <v>0</v>
      </c>
      <c r="F28" s="412">
        <v>0</v>
      </c>
      <c r="G28" s="412">
        <v>0</v>
      </c>
      <c r="H28" s="412">
        <v>0</v>
      </c>
      <c r="I28" s="412">
        <v>0</v>
      </c>
      <c r="J28" s="412">
        <v>0</v>
      </c>
      <c r="K28" s="412">
        <v>0</v>
      </c>
      <c r="L28" s="412">
        <v>0</v>
      </c>
      <c r="M28" s="412">
        <v>0</v>
      </c>
      <c r="N28" s="412">
        <v>0</v>
      </c>
      <c r="O28" s="412">
        <v>0</v>
      </c>
      <c r="P28" s="433">
        <f t="shared" si="1"/>
        <v>0</v>
      </c>
      <c r="Q28" s="412">
        <v>0</v>
      </c>
      <c r="R28" s="428">
        <f t="shared" si="2"/>
        <v>0</v>
      </c>
      <c r="S28" s="62"/>
      <c r="T28" s="67"/>
    </row>
    <row r="29" spans="1:20" ht="15.75" customHeight="1">
      <c r="A29" s="63"/>
      <c r="B29" s="96" t="s">
        <v>415</v>
      </c>
      <c r="C29" s="412">
        <v>222</v>
      </c>
      <c r="D29" s="412">
        <v>0</v>
      </c>
      <c r="E29" s="429">
        <f t="shared" si="0"/>
        <v>222</v>
      </c>
      <c r="F29" s="412">
        <v>30</v>
      </c>
      <c r="G29" s="412">
        <v>0</v>
      </c>
      <c r="H29" s="412">
        <v>0</v>
      </c>
      <c r="I29" s="412">
        <v>1369</v>
      </c>
      <c r="J29" s="412">
        <v>45</v>
      </c>
      <c r="K29" s="412">
        <v>0</v>
      </c>
      <c r="L29" s="412">
        <v>0</v>
      </c>
      <c r="M29" s="412">
        <v>0</v>
      </c>
      <c r="N29" s="412">
        <v>9020</v>
      </c>
      <c r="O29" s="412">
        <v>3</v>
      </c>
      <c r="P29" s="433">
        <f t="shared" si="1"/>
        <v>10689</v>
      </c>
      <c r="Q29" s="412">
        <v>0</v>
      </c>
      <c r="R29" s="428">
        <f t="shared" si="2"/>
        <v>10689</v>
      </c>
      <c r="S29" s="62"/>
      <c r="T29" s="67"/>
    </row>
    <row r="30" spans="1:20" ht="15.75" customHeight="1">
      <c r="A30" s="63"/>
      <c r="B30" s="96" t="s">
        <v>452</v>
      </c>
      <c r="C30" s="412">
        <v>3509</v>
      </c>
      <c r="D30" s="412">
        <v>5949</v>
      </c>
      <c r="E30" s="429">
        <f t="shared" si="0"/>
        <v>9458</v>
      </c>
      <c r="F30" s="412">
        <v>130</v>
      </c>
      <c r="G30" s="412">
        <v>978</v>
      </c>
      <c r="H30" s="412">
        <v>44</v>
      </c>
      <c r="I30" s="412">
        <v>2771</v>
      </c>
      <c r="J30" s="412">
        <v>0</v>
      </c>
      <c r="K30" s="412">
        <v>430</v>
      </c>
      <c r="L30" s="412">
        <v>0</v>
      </c>
      <c r="M30" s="412">
        <v>0</v>
      </c>
      <c r="N30" s="412">
        <v>401</v>
      </c>
      <c r="O30" s="412">
        <v>231</v>
      </c>
      <c r="P30" s="433">
        <f t="shared" si="1"/>
        <v>14443</v>
      </c>
      <c r="Q30" s="412">
        <v>0</v>
      </c>
      <c r="R30" s="428">
        <f t="shared" si="2"/>
        <v>14443</v>
      </c>
      <c r="S30" s="62"/>
      <c r="T30" s="67"/>
    </row>
    <row r="31" spans="1:20" ht="15.75" customHeight="1">
      <c r="A31" s="63"/>
      <c r="B31" s="96" t="s">
        <v>450</v>
      </c>
      <c r="C31" s="412">
        <v>3199</v>
      </c>
      <c r="D31" s="412">
        <v>0</v>
      </c>
      <c r="E31" s="429">
        <f t="shared" si="0"/>
        <v>3199</v>
      </c>
      <c r="F31" s="412">
        <v>40</v>
      </c>
      <c r="G31" s="412">
        <v>616</v>
      </c>
      <c r="H31" s="412">
        <v>62</v>
      </c>
      <c r="I31" s="412">
        <v>311</v>
      </c>
      <c r="J31" s="412">
        <v>291</v>
      </c>
      <c r="K31" s="412">
        <v>0</v>
      </c>
      <c r="L31" s="412">
        <v>0</v>
      </c>
      <c r="M31" s="412">
        <v>0</v>
      </c>
      <c r="N31" s="412">
        <v>602</v>
      </c>
      <c r="O31" s="412">
        <v>448</v>
      </c>
      <c r="P31" s="433">
        <f t="shared" si="1"/>
        <v>5569</v>
      </c>
      <c r="Q31" s="412">
        <v>1000</v>
      </c>
      <c r="R31" s="428">
        <f t="shared" si="2"/>
        <v>4569</v>
      </c>
      <c r="S31" s="62"/>
      <c r="T31" s="67"/>
    </row>
    <row r="32" spans="1:20" ht="15.75" customHeight="1">
      <c r="A32" s="63"/>
      <c r="B32" s="96" t="s">
        <v>420</v>
      </c>
      <c r="C32" s="412">
        <v>0</v>
      </c>
      <c r="D32" s="412">
        <v>0</v>
      </c>
      <c r="E32" s="429">
        <f t="shared" si="0"/>
        <v>0</v>
      </c>
      <c r="F32" s="412">
        <v>0</v>
      </c>
      <c r="G32" s="412">
        <v>0</v>
      </c>
      <c r="H32" s="412">
        <v>0</v>
      </c>
      <c r="I32" s="412">
        <v>0</v>
      </c>
      <c r="J32" s="412">
        <v>2000</v>
      </c>
      <c r="K32" s="412">
        <v>0</v>
      </c>
      <c r="L32" s="412">
        <v>0</v>
      </c>
      <c r="M32" s="412">
        <v>0</v>
      </c>
      <c r="N32" s="412">
        <v>0</v>
      </c>
      <c r="O32" s="412">
        <v>0</v>
      </c>
      <c r="P32" s="433">
        <f t="shared" si="1"/>
        <v>2000</v>
      </c>
      <c r="Q32" s="412">
        <v>0</v>
      </c>
      <c r="R32" s="428">
        <f t="shared" si="2"/>
        <v>2000</v>
      </c>
      <c r="S32" s="62"/>
      <c r="T32" s="67"/>
    </row>
    <row r="33" spans="1:20" ht="15.75" customHeight="1">
      <c r="A33" s="63"/>
      <c r="B33" s="709" t="s">
        <v>487</v>
      </c>
      <c r="C33" s="710">
        <f>SUM(C14:C32)</f>
        <v>31964</v>
      </c>
      <c r="D33" s="710">
        <f aca="true" t="shared" si="3" ref="D33:R33">SUM(D14:D32)</f>
        <v>6034</v>
      </c>
      <c r="E33" s="710">
        <f t="shared" si="3"/>
        <v>37998</v>
      </c>
      <c r="F33" s="710">
        <f t="shared" si="3"/>
        <v>430</v>
      </c>
      <c r="G33" s="710">
        <f t="shared" si="3"/>
        <v>10002</v>
      </c>
      <c r="H33" s="710">
        <f t="shared" si="3"/>
        <v>274</v>
      </c>
      <c r="I33" s="710">
        <f t="shared" si="3"/>
        <v>8984</v>
      </c>
      <c r="J33" s="710">
        <f t="shared" si="3"/>
        <v>2477</v>
      </c>
      <c r="K33" s="710">
        <f t="shared" si="3"/>
        <v>439</v>
      </c>
      <c r="L33" s="710">
        <f t="shared" si="3"/>
        <v>0</v>
      </c>
      <c r="M33" s="710">
        <f t="shared" si="3"/>
        <v>0</v>
      </c>
      <c r="N33" s="710">
        <f t="shared" si="3"/>
        <v>11418</v>
      </c>
      <c r="O33" s="710">
        <f t="shared" si="3"/>
        <v>6014</v>
      </c>
      <c r="P33" s="710">
        <f t="shared" si="3"/>
        <v>78036</v>
      </c>
      <c r="Q33" s="715">
        <f t="shared" si="3"/>
        <v>4184</v>
      </c>
      <c r="R33" s="741">
        <f t="shared" si="3"/>
        <v>73852</v>
      </c>
      <c r="S33" s="62"/>
      <c r="T33" s="67"/>
    </row>
    <row r="34" spans="1:20" ht="15.75" customHeight="1">
      <c r="A34" s="63"/>
      <c r="B34" s="96" t="s">
        <v>419</v>
      </c>
      <c r="C34" s="412">
        <v>0</v>
      </c>
      <c r="D34" s="412">
        <v>0</v>
      </c>
      <c r="E34" s="429">
        <f t="shared" si="0"/>
        <v>0</v>
      </c>
      <c r="F34" s="412">
        <v>0</v>
      </c>
      <c r="G34" s="412">
        <v>0</v>
      </c>
      <c r="H34" s="412">
        <v>0</v>
      </c>
      <c r="I34" s="412">
        <v>0</v>
      </c>
      <c r="J34" s="412">
        <v>0</v>
      </c>
      <c r="K34" s="412">
        <v>0</v>
      </c>
      <c r="L34" s="412">
        <v>0</v>
      </c>
      <c r="M34" s="412">
        <v>0</v>
      </c>
      <c r="N34" s="412">
        <v>28803</v>
      </c>
      <c r="O34" s="412">
        <v>0</v>
      </c>
      <c r="P34" s="433">
        <v>28803</v>
      </c>
      <c r="Q34" s="745">
        <v>0</v>
      </c>
      <c r="R34" s="742">
        <v>28803</v>
      </c>
      <c r="S34" s="62"/>
      <c r="T34" s="67"/>
    </row>
    <row r="35" spans="1:20" ht="15.75" customHeight="1">
      <c r="A35" s="63"/>
      <c r="B35" s="96" t="s">
        <v>417</v>
      </c>
      <c r="C35" s="412">
        <v>0</v>
      </c>
      <c r="D35" s="412">
        <v>0</v>
      </c>
      <c r="E35" s="429">
        <f t="shared" si="0"/>
        <v>0</v>
      </c>
      <c r="F35" s="412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514</v>
      </c>
      <c r="O35" s="412">
        <v>0</v>
      </c>
      <c r="P35" s="433">
        <v>514</v>
      </c>
      <c r="Q35" s="745">
        <v>0</v>
      </c>
      <c r="R35" s="743">
        <v>514</v>
      </c>
      <c r="S35" s="62"/>
      <c r="T35" s="67"/>
    </row>
    <row r="36" spans="1:20" ht="15.75" customHeight="1">
      <c r="A36" s="63"/>
      <c r="B36" s="96" t="s">
        <v>418</v>
      </c>
      <c r="C36" s="412">
        <v>0</v>
      </c>
      <c r="D36" s="412">
        <v>0</v>
      </c>
      <c r="E36" s="429">
        <f t="shared" si="0"/>
        <v>0</v>
      </c>
      <c r="F36" s="412">
        <v>0</v>
      </c>
      <c r="G36" s="412">
        <v>0</v>
      </c>
      <c r="H36" s="412">
        <v>0</v>
      </c>
      <c r="I36" s="412">
        <v>0</v>
      </c>
      <c r="J36" s="412">
        <v>0</v>
      </c>
      <c r="K36" s="412">
        <v>0</v>
      </c>
      <c r="L36" s="412">
        <v>0</v>
      </c>
      <c r="M36" s="412">
        <v>0</v>
      </c>
      <c r="N36" s="412">
        <v>7005</v>
      </c>
      <c r="O36" s="412">
        <v>0</v>
      </c>
      <c r="P36" s="433">
        <v>7005</v>
      </c>
      <c r="Q36" s="745">
        <v>0</v>
      </c>
      <c r="R36" s="743">
        <v>7005</v>
      </c>
      <c r="S36" s="62"/>
      <c r="T36" s="67"/>
    </row>
    <row r="37" spans="1:20" ht="15.75" customHeight="1">
      <c r="A37" s="63"/>
      <c r="B37" s="96" t="s">
        <v>55</v>
      </c>
      <c r="C37" s="412">
        <v>0</v>
      </c>
      <c r="D37" s="412">
        <v>0</v>
      </c>
      <c r="E37" s="429">
        <f t="shared" si="0"/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11730</v>
      </c>
      <c r="O37" s="412">
        <v>0</v>
      </c>
      <c r="P37" s="433">
        <v>11730</v>
      </c>
      <c r="Q37" s="745">
        <v>0</v>
      </c>
      <c r="R37" s="743">
        <v>11730</v>
      </c>
      <c r="S37" s="62"/>
      <c r="T37" s="67"/>
    </row>
    <row r="38" spans="1:20" ht="15.75" customHeight="1">
      <c r="A38" s="63"/>
      <c r="B38" s="96" t="s">
        <v>451</v>
      </c>
      <c r="C38" s="412">
        <v>0</v>
      </c>
      <c r="D38" s="412">
        <v>0</v>
      </c>
      <c r="E38" s="429">
        <f t="shared" si="0"/>
        <v>0</v>
      </c>
      <c r="F38" s="412">
        <v>0</v>
      </c>
      <c r="G38" s="412">
        <v>8195</v>
      </c>
      <c r="H38" s="412">
        <v>0</v>
      </c>
      <c r="I38" s="412">
        <v>0</v>
      </c>
      <c r="J38" s="412">
        <v>0</v>
      </c>
      <c r="K38" s="412">
        <v>0</v>
      </c>
      <c r="L38" s="412">
        <v>0</v>
      </c>
      <c r="M38" s="412">
        <v>0</v>
      </c>
      <c r="N38" s="412">
        <v>1378</v>
      </c>
      <c r="O38" s="412">
        <v>0</v>
      </c>
      <c r="P38" s="433">
        <v>9573</v>
      </c>
      <c r="Q38" s="721"/>
      <c r="R38" s="744">
        <v>9573</v>
      </c>
      <c r="S38" s="62"/>
      <c r="T38" s="67"/>
    </row>
    <row r="39" spans="1:20" ht="15.75" customHeight="1">
      <c r="A39" s="63"/>
      <c r="B39" s="709" t="s">
        <v>485</v>
      </c>
      <c r="C39" s="710">
        <f>SUM(C34:C38)</f>
        <v>0</v>
      </c>
      <c r="D39" s="710">
        <f aca="true" t="shared" si="4" ref="D39:R39">SUM(D34:D38)</f>
        <v>0</v>
      </c>
      <c r="E39" s="710">
        <f t="shared" si="4"/>
        <v>0</v>
      </c>
      <c r="F39" s="710">
        <f t="shared" si="4"/>
        <v>0</v>
      </c>
      <c r="G39" s="710">
        <f t="shared" si="4"/>
        <v>8195</v>
      </c>
      <c r="H39" s="710">
        <f t="shared" si="4"/>
        <v>0</v>
      </c>
      <c r="I39" s="710">
        <f t="shared" si="4"/>
        <v>0</v>
      </c>
      <c r="J39" s="710">
        <f t="shared" si="4"/>
        <v>0</v>
      </c>
      <c r="K39" s="710">
        <f t="shared" si="4"/>
        <v>0</v>
      </c>
      <c r="L39" s="710">
        <f t="shared" si="4"/>
        <v>0</v>
      </c>
      <c r="M39" s="710">
        <f t="shared" si="4"/>
        <v>0</v>
      </c>
      <c r="N39" s="710">
        <f t="shared" si="4"/>
        <v>49430</v>
      </c>
      <c r="O39" s="710">
        <f t="shared" si="4"/>
        <v>0</v>
      </c>
      <c r="P39" s="710">
        <f t="shared" si="4"/>
        <v>57625</v>
      </c>
      <c r="Q39" s="715">
        <f t="shared" si="4"/>
        <v>0</v>
      </c>
      <c r="R39" s="741">
        <f t="shared" si="4"/>
        <v>57625</v>
      </c>
      <c r="S39" s="62"/>
      <c r="T39" s="67"/>
    </row>
    <row r="40" spans="1:20" ht="15.75" customHeight="1">
      <c r="A40" s="63"/>
      <c r="B40" s="96"/>
      <c r="C40" s="319"/>
      <c r="D40" s="65"/>
      <c r="E40" s="429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433"/>
      <c r="Q40" s="722"/>
      <c r="R40" s="743"/>
      <c r="S40" s="62"/>
      <c r="T40" s="67"/>
    </row>
    <row r="41" spans="1:20" ht="15.75" customHeight="1" thickBot="1">
      <c r="A41" s="18"/>
      <c r="B41" s="68" t="s">
        <v>486</v>
      </c>
      <c r="C41" s="431">
        <f>+C33+C39</f>
        <v>31964</v>
      </c>
      <c r="D41" s="431">
        <f aca="true" t="shared" si="5" ref="D41:R41">+D33+D39</f>
        <v>6034</v>
      </c>
      <c r="E41" s="431">
        <f t="shared" si="5"/>
        <v>37998</v>
      </c>
      <c r="F41" s="431">
        <f t="shared" si="5"/>
        <v>430</v>
      </c>
      <c r="G41" s="431">
        <f t="shared" si="5"/>
        <v>18197</v>
      </c>
      <c r="H41" s="431">
        <f t="shared" si="5"/>
        <v>274</v>
      </c>
      <c r="I41" s="431">
        <f t="shared" si="5"/>
        <v>8984</v>
      </c>
      <c r="J41" s="431">
        <f t="shared" si="5"/>
        <v>2477</v>
      </c>
      <c r="K41" s="431">
        <f t="shared" si="5"/>
        <v>439</v>
      </c>
      <c r="L41" s="431">
        <f t="shared" si="5"/>
        <v>0</v>
      </c>
      <c r="M41" s="431">
        <f t="shared" si="5"/>
        <v>0</v>
      </c>
      <c r="N41" s="431">
        <f t="shared" si="5"/>
        <v>60848</v>
      </c>
      <c r="O41" s="431">
        <f t="shared" si="5"/>
        <v>6014</v>
      </c>
      <c r="P41" s="431">
        <f t="shared" si="5"/>
        <v>135661</v>
      </c>
      <c r="Q41" s="648">
        <f t="shared" si="5"/>
        <v>4184</v>
      </c>
      <c r="R41" s="738">
        <f t="shared" si="5"/>
        <v>131477</v>
      </c>
      <c r="S41" s="62"/>
      <c r="T41" s="67"/>
    </row>
    <row r="42" spans="1:21" ht="15" customHeight="1">
      <c r="A42" s="18"/>
      <c r="B42" s="353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50"/>
      <c r="U42" s="67"/>
    </row>
    <row r="43" spans="1:21" ht="15" customHeight="1">
      <c r="A43" s="18"/>
      <c r="B43" s="353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50"/>
      <c r="U43" s="67"/>
    </row>
    <row r="44" spans="1:21" ht="15" customHeight="1">
      <c r="A44" s="18"/>
      <c r="B44" s="353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50"/>
      <c r="U44" s="67"/>
    </row>
    <row r="45" spans="1:21" ht="23.25" customHeight="1">
      <c r="A45" s="15"/>
      <c r="B45" s="16" t="s">
        <v>414</v>
      </c>
      <c r="C45" s="17"/>
      <c r="D45" s="17"/>
      <c r="E45" s="17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30" customHeight="1" thickBot="1">
      <c r="A46" s="18"/>
      <c r="B46" s="18"/>
      <c r="C46" s="67"/>
      <c r="D46" s="67"/>
      <c r="E46" s="67"/>
      <c r="F46" s="67"/>
      <c r="G46" s="70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3"/>
      <c r="U46" s="67"/>
    </row>
    <row r="47" spans="1:21" ht="22.5" customHeight="1" thickBot="1">
      <c r="A47" s="18"/>
      <c r="B47" s="152" t="s">
        <v>195</v>
      </c>
      <c r="C47" s="21"/>
      <c r="D47" s="17"/>
      <c r="E47" s="17"/>
      <c r="F47" s="17"/>
      <c r="G47" s="17"/>
      <c r="H47" s="18"/>
      <c r="I47" s="18"/>
      <c r="J47" s="18"/>
      <c r="K47" s="18"/>
      <c r="L47" s="18"/>
      <c r="M47" s="320" t="s">
        <v>113</v>
      </c>
      <c r="N47" s="82"/>
      <c r="O47" s="24"/>
      <c r="P47" s="24"/>
      <c r="Q47" s="22"/>
      <c r="R47" s="22"/>
      <c r="S47" s="72"/>
      <c r="T47" s="71"/>
      <c r="U47" s="17"/>
    </row>
    <row r="48" spans="1:22" ht="15.75">
      <c r="A48" s="18"/>
      <c r="B48" s="73"/>
      <c r="C48" s="27"/>
      <c r="D48" s="371" t="s">
        <v>26</v>
      </c>
      <c r="E48" s="74" t="s">
        <v>14</v>
      </c>
      <c r="F48" s="74" t="s">
        <v>37</v>
      </c>
      <c r="G48" s="74" t="s">
        <v>38</v>
      </c>
      <c r="H48" s="74" t="s">
        <v>39</v>
      </c>
      <c r="I48" s="74" t="s">
        <v>40</v>
      </c>
      <c r="J48" s="420" t="s">
        <v>9</v>
      </c>
      <c r="K48" s="400" t="s">
        <v>10</v>
      </c>
      <c r="L48" s="400" t="s">
        <v>11</v>
      </c>
      <c r="M48" s="749" t="s">
        <v>114</v>
      </c>
      <c r="N48" s="82"/>
      <c r="O48" s="82"/>
      <c r="P48" s="24"/>
      <c r="Q48" s="22"/>
      <c r="R48" s="22"/>
      <c r="S48" s="72"/>
      <c r="T48" s="71"/>
      <c r="U48" s="17"/>
      <c r="V48" s="67"/>
    </row>
    <row r="49" spans="1:22" ht="13.5" customHeight="1">
      <c r="A49" s="18"/>
      <c r="B49" s="77" t="s">
        <v>140</v>
      </c>
      <c r="C49" s="46"/>
      <c r="D49" s="500"/>
      <c r="E49" s="36" t="s">
        <v>26</v>
      </c>
      <c r="F49" s="36"/>
      <c r="G49" s="36" t="s">
        <v>16</v>
      </c>
      <c r="H49" s="46"/>
      <c r="I49" s="36" t="s">
        <v>41</v>
      </c>
      <c r="J49" s="415" t="s">
        <v>42</v>
      </c>
      <c r="K49" s="418" t="s">
        <v>43</v>
      </c>
      <c r="L49" s="417" t="s">
        <v>23</v>
      </c>
      <c r="M49" s="749" t="s">
        <v>115</v>
      </c>
      <c r="N49" s="82"/>
      <c r="O49" s="82"/>
      <c r="P49" s="24"/>
      <c r="Q49" s="22"/>
      <c r="R49" s="22"/>
      <c r="S49" s="72"/>
      <c r="T49" s="71"/>
      <c r="U49" s="17"/>
      <c r="V49" s="67"/>
    </row>
    <row r="50" spans="1:22" ht="13.5" customHeight="1">
      <c r="A50" s="18"/>
      <c r="B50" s="77" t="s">
        <v>121</v>
      </c>
      <c r="C50" s="46"/>
      <c r="D50" s="500"/>
      <c r="E50" s="36" t="s">
        <v>44</v>
      </c>
      <c r="F50" s="36"/>
      <c r="G50" s="36" t="s">
        <v>20</v>
      </c>
      <c r="H50" s="46"/>
      <c r="I50" s="46" t="s">
        <v>45</v>
      </c>
      <c r="J50" s="415" t="s">
        <v>46</v>
      </c>
      <c r="K50" s="418" t="s">
        <v>47</v>
      </c>
      <c r="L50" s="417" t="s">
        <v>28</v>
      </c>
      <c r="M50" s="749" t="s">
        <v>116</v>
      </c>
      <c r="N50" s="335"/>
      <c r="O50" s="82"/>
      <c r="P50" s="24"/>
      <c r="Q50" s="22"/>
      <c r="R50" s="22"/>
      <c r="S50" s="72"/>
      <c r="T50" s="71"/>
      <c r="U50" s="17"/>
      <c r="V50" s="67"/>
    </row>
    <row r="51" spans="1:22" ht="13.5" customHeight="1">
      <c r="A51" s="18"/>
      <c r="B51" s="80"/>
      <c r="C51" s="36"/>
      <c r="D51" s="378"/>
      <c r="E51" s="36" t="s">
        <v>48</v>
      </c>
      <c r="F51" s="36"/>
      <c r="G51" s="36"/>
      <c r="H51" s="36"/>
      <c r="I51" s="36" t="s">
        <v>49</v>
      </c>
      <c r="J51" s="415"/>
      <c r="K51" s="418" t="s">
        <v>40</v>
      </c>
      <c r="L51" s="417" t="s">
        <v>33</v>
      </c>
      <c r="M51" s="749"/>
      <c r="N51" s="82"/>
      <c r="O51" s="22"/>
      <c r="P51" s="22"/>
      <c r="Q51" s="22"/>
      <c r="R51" s="82"/>
      <c r="S51" s="82"/>
      <c r="T51" s="71"/>
      <c r="U51" s="17"/>
      <c r="V51" s="67"/>
    </row>
    <row r="52" spans="1:22" ht="12" customHeight="1">
      <c r="A52" s="18"/>
      <c r="B52" s="80"/>
      <c r="C52" s="36"/>
      <c r="D52" s="378"/>
      <c r="E52" s="36" t="s">
        <v>16</v>
      </c>
      <c r="F52" s="36"/>
      <c r="G52" s="36"/>
      <c r="H52" s="36"/>
      <c r="I52" s="36" t="s">
        <v>50</v>
      </c>
      <c r="J52" s="415"/>
      <c r="K52" s="418" t="s">
        <v>41</v>
      </c>
      <c r="L52" s="418"/>
      <c r="M52" s="750"/>
      <c r="N52" s="347"/>
      <c r="O52" s="347"/>
      <c r="P52" s="22"/>
      <c r="Q52" s="22"/>
      <c r="R52" s="347"/>
      <c r="S52" s="83"/>
      <c r="T52" s="84"/>
      <c r="U52" s="85"/>
      <c r="V52" s="67"/>
    </row>
    <row r="53" spans="1:22" ht="10.5" customHeight="1">
      <c r="A53" s="18"/>
      <c r="B53" s="86"/>
      <c r="C53" s="53"/>
      <c r="D53" s="384"/>
      <c r="E53" s="53" t="s">
        <v>51</v>
      </c>
      <c r="F53" s="53"/>
      <c r="G53" s="53"/>
      <c r="H53" s="53"/>
      <c r="I53" s="53" t="s">
        <v>52</v>
      </c>
      <c r="J53" s="416"/>
      <c r="K53" s="419"/>
      <c r="L53" s="419"/>
      <c r="M53" s="751"/>
      <c r="N53" s="347"/>
      <c r="O53" s="347"/>
      <c r="P53" s="22"/>
      <c r="Q53" s="22"/>
      <c r="R53" s="347"/>
      <c r="S53" s="88"/>
      <c r="T53" s="325"/>
      <c r="U53" s="89"/>
      <c r="V53" s="67"/>
    </row>
    <row r="54" spans="1:22" ht="10.5" customHeight="1">
      <c r="A54" s="18"/>
      <c r="B54" s="90"/>
      <c r="C54" s="91"/>
      <c r="D54" s="43" t="s">
        <v>36</v>
      </c>
      <c r="E54" s="39" t="s">
        <v>36</v>
      </c>
      <c r="F54" s="39" t="s">
        <v>36</v>
      </c>
      <c r="G54" s="39" t="s">
        <v>36</v>
      </c>
      <c r="H54" s="39" t="s">
        <v>36</v>
      </c>
      <c r="I54" s="39" t="s">
        <v>36</v>
      </c>
      <c r="J54" s="347" t="s">
        <v>36</v>
      </c>
      <c r="K54" s="142" t="s">
        <v>36</v>
      </c>
      <c r="L54" s="399" t="s">
        <v>36</v>
      </c>
      <c r="M54" s="399" t="s">
        <v>36</v>
      </c>
      <c r="N54" s="22"/>
      <c r="O54" s="331"/>
      <c r="P54" s="22"/>
      <c r="Q54" s="22"/>
      <c r="R54" s="354"/>
      <c r="S54" s="331"/>
      <c r="T54" s="18"/>
      <c r="U54" s="89"/>
      <c r="V54" s="67"/>
    </row>
    <row r="55" spans="1:22" ht="10.5" customHeight="1">
      <c r="A55" s="18"/>
      <c r="B55" s="92" t="s">
        <v>108</v>
      </c>
      <c r="C55" s="59"/>
      <c r="D55" s="59"/>
      <c r="E55" s="59"/>
      <c r="F55" s="345"/>
      <c r="G55" s="59"/>
      <c r="H55" s="59"/>
      <c r="I55" s="59"/>
      <c r="J55" s="150"/>
      <c r="K55" s="147"/>
      <c r="L55" s="147"/>
      <c r="M55" s="147"/>
      <c r="N55" s="351"/>
      <c r="O55" s="348"/>
      <c r="P55" s="22"/>
      <c r="Q55" s="22"/>
      <c r="R55" s="354"/>
      <c r="S55" s="93"/>
      <c r="T55" s="95"/>
      <c r="U55" s="89"/>
      <c r="V55" s="67"/>
    </row>
    <row r="56" spans="1:22" ht="15" customHeight="1">
      <c r="A56" s="18"/>
      <c r="B56" s="92"/>
      <c r="C56" s="59"/>
      <c r="D56" s="59"/>
      <c r="E56" s="59"/>
      <c r="F56" s="345"/>
      <c r="G56" s="59"/>
      <c r="H56" s="59"/>
      <c r="I56" s="59"/>
      <c r="J56" s="150"/>
      <c r="K56" s="147"/>
      <c r="L56" s="147"/>
      <c r="M56" s="147"/>
      <c r="N56" s="351"/>
      <c r="O56" s="348"/>
      <c r="P56" s="22"/>
      <c r="Q56" s="22"/>
      <c r="R56" s="354"/>
      <c r="S56" s="93"/>
      <c r="T56" s="95"/>
      <c r="U56" s="89"/>
      <c r="V56" s="67"/>
    </row>
    <row r="57" spans="1:22" ht="9.75" customHeight="1">
      <c r="A57" s="63"/>
      <c r="B57" s="96" t="s">
        <v>484</v>
      </c>
      <c r="C57" s="65"/>
      <c r="D57" s="412">
        <v>0</v>
      </c>
      <c r="E57" s="412">
        <v>0</v>
      </c>
      <c r="F57" s="412">
        <v>0</v>
      </c>
      <c r="G57" s="412">
        <v>0</v>
      </c>
      <c r="H57" s="412">
        <v>0</v>
      </c>
      <c r="I57" s="412">
        <v>463</v>
      </c>
      <c r="J57" s="748">
        <f>SUM(D57:I57)</f>
        <v>463</v>
      </c>
      <c r="K57" s="468">
        <v>463</v>
      </c>
      <c r="L57" s="467">
        <f>+J57-K57</f>
        <v>0</v>
      </c>
      <c r="M57" s="467">
        <f>+R14-L57</f>
        <v>394</v>
      </c>
      <c r="N57" s="155"/>
      <c r="O57" s="162"/>
      <c r="P57" s="352"/>
      <c r="Q57" s="352"/>
      <c r="R57" s="150"/>
      <c r="S57" s="150"/>
      <c r="T57" s="327"/>
      <c r="U57" s="60"/>
      <c r="V57" s="67"/>
    </row>
    <row r="58" spans="1:22" ht="15.75" customHeight="1">
      <c r="A58" s="63"/>
      <c r="B58" s="96" t="s">
        <v>53</v>
      </c>
      <c r="C58" s="65"/>
      <c r="D58" s="412">
        <v>0</v>
      </c>
      <c r="E58" s="412">
        <v>0</v>
      </c>
      <c r="F58" s="412">
        <v>0</v>
      </c>
      <c r="G58" s="412">
        <v>0</v>
      </c>
      <c r="H58" s="412">
        <v>0</v>
      </c>
      <c r="I58" s="412">
        <v>0</v>
      </c>
      <c r="J58" s="748">
        <f aca="true" t="shared" si="6" ref="J58:J81">SUM(D58:I58)</f>
        <v>0</v>
      </c>
      <c r="K58" s="468">
        <v>0</v>
      </c>
      <c r="L58" s="467">
        <f aca="true" t="shared" si="7" ref="L58:L81">+J58-K58</f>
        <v>0</v>
      </c>
      <c r="M58" s="467">
        <f aca="true" t="shared" si="8" ref="M58:M81">+R15-L58</f>
        <v>1350</v>
      </c>
      <c r="N58" s="155"/>
      <c r="O58" s="162"/>
      <c r="P58" s="352"/>
      <c r="Q58" s="352"/>
      <c r="R58" s="150"/>
      <c r="S58" s="150"/>
      <c r="T58" s="327"/>
      <c r="U58" s="60"/>
      <c r="V58" s="67"/>
    </row>
    <row r="59" spans="1:22" ht="15.75" customHeight="1">
      <c r="A59" s="63"/>
      <c r="B59" s="96" t="s">
        <v>82</v>
      </c>
      <c r="C59" s="65"/>
      <c r="D59" s="412">
        <v>0</v>
      </c>
      <c r="E59" s="412">
        <v>0</v>
      </c>
      <c r="F59" s="412">
        <v>59</v>
      </c>
      <c r="G59" s="412">
        <v>1083</v>
      </c>
      <c r="H59" s="412">
        <v>0</v>
      </c>
      <c r="I59" s="412">
        <v>0</v>
      </c>
      <c r="J59" s="748">
        <f t="shared" si="6"/>
        <v>1142</v>
      </c>
      <c r="K59" s="468">
        <v>0</v>
      </c>
      <c r="L59" s="467">
        <f t="shared" si="7"/>
        <v>1142</v>
      </c>
      <c r="M59" s="467">
        <f t="shared" si="8"/>
        <v>-801</v>
      </c>
      <c r="N59" s="155"/>
      <c r="O59" s="162"/>
      <c r="P59" s="352"/>
      <c r="Q59" s="352"/>
      <c r="R59" s="150"/>
      <c r="S59" s="150"/>
      <c r="T59" s="327"/>
      <c r="U59" s="60"/>
      <c r="V59" s="67"/>
    </row>
    <row r="60" spans="1:22" ht="15.75" customHeight="1">
      <c r="A60" s="63"/>
      <c r="B60" s="96" t="s">
        <v>83</v>
      </c>
      <c r="C60" s="65"/>
      <c r="D60" s="412">
        <v>0</v>
      </c>
      <c r="E60" s="412">
        <v>0</v>
      </c>
      <c r="F60" s="412">
        <v>31</v>
      </c>
      <c r="G60" s="412">
        <v>262</v>
      </c>
      <c r="H60" s="412">
        <v>102</v>
      </c>
      <c r="I60" s="412">
        <v>16</v>
      </c>
      <c r="J60" s="748">
        <f t="shared" si="6"/>
        <v>411</v>
      </c>
      <c r="K60" s="468">
        <v>16</v>
      </c>
      <c r="L60" s="467">
        <f t="shared" si="7"/>
        <v>395</v>
      </c>
      <c r="M60" s="467">
        <f t="shared" si="8"/>
        <v>6564</v>
      </c>
      <c r="N60" s="155"/>
      <c r="O60" s="162"/>
      <c r="P60" s="352"/>
      <c r="Q60" s="352"/>
      <c r="R60" s="150"/>
      <c r="S60" s="150"/>
      <c r="T60" s="327"/>
      <c r="U60" s="60"/>
      <c r="V60" s="67"/>
    </row>
    <row r="61" spans="1:22" ht="15.75" customHeight="1">
      <c r="A61" s="63"/>
      <c r="B61" s="96" t="s">
        <v>84</v>
      </c>
      <c r="C61" s="65"/>
      <c r="D61" s="412">
        <v>0</v>
      </c>
      <c r="E61" s="412">
        <v>0</v>
      </c>
      <c r="F61" s="412">
        <v>0</v>
      </c>
      <c r="G61" s="412">
        <v>0</v>
      </c>
      <c r="H61" s="412">
        <v>0</v>
      </c>
      <c r="I61" s="412">
        <v>0</v>
      </c>
      <c r="J61" s="748">
        <f t="shared" si="6"/>
        <v>0</v>
      </c>
      <c r="K61" s="468">
        <v>0</v>
      </c>
      <c r="L61" s="467">
        <f t="shared" si="7"/>
        <v>0</v>
      </c>
      <c r="M61" s="467">
        <f t="shared" si="8"/>
        <v>476</v>
      </c>
      <c r="N61" s="155"/>
      <c r="O61" s="162"/>
      <c r="P61" s="349"/>
      <c r="Q61" s="352"/>
      <c r="R61" s="150"/>
      <c r="S61" s="150"/>
      <c r="T61" s="327"/>
      <c r="U61" s="60"/>
      <c r="V61" s="67"/>
    </row>
    <row r="62" spans="1:22" ht="15.75" customHeight="1">
      <c r="A62" s="63"/>
      <c r="B62" s="96" t="s">
        <v>85</v>
      </c>
      <c r="C62" s="65"/>
      <c r="D62" s="412">
        <v>0</v>
      </c>
      <c r="E62" s="412">
        <v>138</v>
      </c>
      <c r="F62" s="412">
        <v>13</v>
      </c>
      <c r="G62" s="412">
        <v>360</v>
      </c>
      <c r="H62" s="412">
        <v>499</v>
      </c>
      <c r="I62" s="412">
        <v>93</v>
      </c>
      <c r="J62" s="748">
        <f t="shared" si="6"/>
        <v>1103</v>
      </c>
      <c r="K62" s="468">
        <v>93</v>
      </c>
      <c r="L62" s="467">
        <f t="shared" si="7"/>
        <v>1010</v>
      </c>
      <c r="M62" s="467">
        <f t="shared" si="8"/>
        <v>1667</v>
      </c>
      <c r="N62" s="155"/>
      <c r="O62" s="162"/>
      <c r="P62" s="349"/>
      <c r="Q62" s="352"/>
      <c r="R62" s="150"/>
      <c r="S62" s="150"/>
      <c r="T62" s="327"/>
      <c r="U62" s="60"/>
      <c r="V62" s="67"/>
    </row>
    <row r="63" spans="1:22" ht="15.75" customHeight="1">
      <c r="A63" s="63"/>
      <c r="B63" s="96" t="s">
        <v>88</v>
      </c>
      <c r="C63" s="65"/>
      <c r="D63" s="412">
        <v>0</v>
      </c>
      <c r="E63" s="412">
        <v>60</v>
      </c>
      <c r="F63" s="412">
        <v>5</v>
      </c>
      <c r="G63" s="412">
        <v>174</v>
      </c>
      <c r="H63" s="412">
        <v>5</v>
      </c>
      <c r="I63" s="412">
        <v>0</v>
      </c>
      <c r="J63" s="748">
        <f t="shared" si="6"/>
        <v>244</v>
      </c>
      <c r="K63" s="468">
        <v>0</v>
      </c>
      <c r="L63" s="467">
        <f t="shared" si="7"/>
        <v>244</v>
      </c>
      <c r="M63" s="467">
        <f t="shared" si="8"/>
        <v>767</v>
      </c>
      <c r="N63" s="155"/>
      <c r="O63" s="162"/>
      <c r="P63" s="349"/>
      <c r="Q63" s="352"/>
      <c r="R63" s="150"/>
      <c r="S63" s="150"/>
      <c r="T63" s="327"/>
      <c r="U63" s="60"/>
      <c r="V63" s="67"/>
    </row>
    <row r="64" spans="1:22" ht="15.75" customHeight="1">
      <c r="A64" s="63"/>
      <c r="B64" s="96" t="s">
        <v>119</v>
      </c>
      <c r="C64" s="65"/>
      <c r="D64" s="412">
        <v>0</v>
      </c>
      <c r="E64" s="412">
        <v>387</v>
      </c>
      <c r="F64" s="412">
        <v>1416</v>
      </c>
      <c r="G64" s="412">
        <v>11090</v>
      </c>
      <c r="H64" s="412">
        <v>455</v>
      </c>
      <c r="I64" s="412">
        <v>991</v>
      </c>
      <c r="J64" s="748">
        <f t="shared" si="6"/>
        <v>14339</v>
      </c>
      <c r="K64" s="468">
        <v>991</v>
      </c>
      <c r="L64" s="467">
        <f t="shared" si="7"/>
        <v>13348</v>
      </c>
      <c r="M64" s="467">
        <f t="shared" si="8"/>
        <v>6730</v>
      </c>
      <c r="N64" s="155"/>
      <c r="O64" s="162"/>
      <c r="P64" s="349"/>
      <c r="Q64" s="352"/>
      <c r="R64" s="150"/>
      <c r="S64" s="150"/>
      <c r="T64" s="327"/>
      <c r="U64" s="60"/>
      <c r="V64" s="67"/>
    </row>
    <row r="65" spans="1:22" ht="15.75" customHeight="1">
      <c r="A65" s="63"/>
      <c r="B65" s="96" t="s">
        <v>86</v>
      </c>
      <c r="C65" s="65"/>
      <c r="D65" s="412">
        <v>0</v>
      </c>
      <c r="E65" s="412">
        <v>36</v>
      </c>
      <c r="F65" s="412">
        <v>0</v>
      </c>
      <c r="G65" s="412">
        <v>24</v>
      </c>
      <c r="H65" s="412">
        <v>0</v>
      </c>
      <c r="I65" s="412">
        <v>1172</v>
      </c>
      <c r="J65" s="748">
        <f t="shared" si="6"/>
        <v>1232</v>
      </c>
      <c r="K65" s="468">
        <v>1172</v>
      </c>
      <c r="L65" s="467">
        <f t="shared" si="7"/>
        <v>60</v>
      </c>
      <c r="M65" s="467">
        <f t="shared" si="8"/>
        <v>4630</v>
      </c>
      <c r="N65" s="155"/>
      <c r="O65" s="162"/>
      <c r="P65" s="349"/>
      <c r="Q65" s="352"/>
      <c r="R65" s="150"/>
      <c r="S65" s="150"/>
      <c r="T65" s="327"/>
      <c r="U65" s="60"/>
      <c r="V65" s="67"/>
    </row>
    <row r="66" spans="1:22" ht="15.75" customHeight="1">
      <c r="A66" s="63"/>
      <c r="B66" s="96" t="s">
        <v>87</v>
      </c>
      <c r="C66" s="65"/>
      <c r="D66" s="412">
        <v>0</v>
      </c>
      <c r="E66" s="412">
        <v>0</v>
      </c>
      <c r="F66" s="412">
        <v>0</v>
      </c>
      <c r="G66" s="412">
        <v>4</v>
      </c>
      <c r="H66" s="412">
        <v>0</v>
      </c>
      <c r="I66" s="412">
        <v>0</v>
      </c>
      <c r="J66" s="748">
        <f t="shared" si="6"/>
        <v>4</v>
      </c>
      <c r="K66" s="468">
        <v>0</v>
      </c>
      <c r="L66" s="467">
        <f t="shared" si="7"/>
        <v>4</v>
      </c>
      <c r="M66" s="467">
        <f t="shared" si="8"/>
        <v>45</v>
      </c>
      <c r="N66" s="155"/>
      <c r="O66" s="162"/>
      <c r="P66" s="349"/>
      <c r="Q66" s="352"/>
      <c r="R66" s="150"/>
      <c r="S66" s="150"/>
      <c r="T66" s="327"/>
      <c r="U66" s="60"/>
      <c r="V66" s="67"/>
    </row>
    <row r="67" spans="1:22" ht="15.75" customHeight="1">
      <c r="A67" s="63"/>
      <c r="B67" s="96" t="s">
        <v>110</v>
      </c>
      <c r="C67" s="65"/>
      <c r="D67" s="412">
        <v>0</v>
      </c>
      <c r="E67" s="412">
        <v>0</v>
      </c>
      <c r="F67" s="412">
        <v>0</v>
      </c>
      <c r="G67" s="412">
        <v>5</v>
      </c>
      <c r="H67" s="412">
        <v>0</v>
      </c>
      <c r="I67" s="412">
        <v>0</v>
      </c>
      <c r="J67" s="748">
        <f t="shared" si="6"/>
        <v>5</v>
      </c>
      <c r="K67" s="468">
        <v>0</v>
      </c>
      <c r="L67" s="467">
        <f t="shared" si="7"/>
        <v>5</v>
      </c>
      <c r="M67" s="467">
        <f t="shared" si="8"/>
        <v>395</v>
      </c>
      <c r="N67" s="155"/>
      <c r="O67" s="162"/>
      <c r="P67" s="349"/>
      <c r="Q67" s="352"/>
      <c r="R67" s="150"/>
      <c r="S67" s="150"/>
      <c r="T67" s="327"/>
      <c r="U67" s="60"/>
      <c r="V67" s="67"/>
    </row>
    <row r="68" spans="1:22" ht="15.75" customHeight="1">
      <c r="A68" s="63"/>
      <c r="B68" s="96" t="s">
        <v>449</v>
      </c>
      <c r="C68" s="65"/>
      <c r="D68" s="412">
        <v>0</v>
      </c>
      <c r="E68" s="412">
        <v>0</v>
      </c>
      <c r="F68" s="412">
        <v>0</v>
      </c>
      <c r="G68" s="412">
        <v>3</v>
      </c>
      <c r="H68" s="412">
        <v>18</v>
      </c>
      <c r="I68" s="412">
        <v>449</v>
      </c>
      <c r="J68" s="748">
        <f t="shared" si="6"/>
        <v>470</v>
      </c>
      <c r="K68" s="468">
        <v>449</v>
      </c>
      <c r="L68" s="467">
        <f t="shared" si="7"/>
        <v>21</v>
      </c>
      <c r="M68" s="467">
        <f t="shared" si="8"/>
        <v>3519</v>
      </c>
      <c r="N68" s="155"/>
      <c r="O68" s="162"/>
      <c r="P68" s="349"/>
      <c r="Q68" s="352"/>
      <c r="R68" s="150"/>
      <c r="S68" s="150"/>
      <c r="T68" s="327"/>
      <c r="U68" s="60"/>
      <c r="V68" s="67"/>
    </row>
    <row r="69" spans="1:22" ht="15.75" customHeight="1">
      <c r="A69" s="63"/>
      <c r="B69" s="96" t="s">
        <v>453</v>
      </c>
      <c r="C69" s="65"/>
      <c r="D69" s="412">
        <v>0</v>
      </c>
      <c r="E69" s="412">
        <v>0</v>
      </c>
      <c r="F69" s="412">
        <v>0</v>
      </c>
      <c r="G69" s="412">
        <v>0</v>
      </c>
      <c r="H69" s="412">
        <v>0</v>
      </c>
      <c r="I69" s="412">
        <v>0</v>
      </c>
      <c r="J69" s="748">
        <f t="shared" si="6"/>
        <v>0</v>
      </c>
      <c r="K69" s="468">
        <v>0</v>
      </c>
      <c r="L69" s="467">
        <f t="shared" si="7"/>
        <v>0</v>
      </c>
      <c r="M69" s="467">
        <f t="shared" si="8"/>
        <v>177</v>
      </c>
      <c r="N69" s="155"/>
      <c r="O69" s="162"/>
      <c r="P69" s="349"/>
      <c r="Q69" s="352"/>
      <c r="R69" s="150"/>
      <c r="S69" s="150"/>
      <c r="T69" s="327"/>
      <c r="U69" s="60"/>
      <c r="V69" s="67"/>
    </row>
    <row r="70" spans="1:22" ht="15.75" customHeight="1">
      <c r="A70" s="63"/>
      <c r="B70" s="96" t="s">
        <v>416</v>
      </c>
      <c r="C70" s="65"/>
      <c r="D70" s="412">
        <v>0</v>
      </c>
      <c r="E70" s="412">
        <v>0</v>
      </c>
      <c r="F70" s="412">
        <v>0</v>
      </c>
      <c r="G70" s="412">
        <v>0</v>
      </c>
      <c r="H70" s="412">
        <v>0</v>
      </c>
      <c r="I70" s="412">
        <v>0</v>
      </c>
      <c r="J70" s="748">
        <f t="shared" si="6"/>
        <v>0</v>
      </c>
      <c r="K70" s="468">
        <v>0</v>
      </c>
      <c r="L70" s="467">
        <f t="shared" si="7"/>
        <v>0</v>
      </c>
      <c r="M70" s="467">
        <f t="shared" si="8"/>
        <v>9</v>
      </c>
      <c r="N70" s="155"/>
      <c r="O70" s="162"/>
      <c r="P70" s="349"/>
      <c r="Q70" s="352"/>
      <c r="R70" s="150"/>
      <c r="S70" s="150"/>
      <c r="T70" s="327"/>
      <c r="U70" s="60"/>
      <c r="V70" s="67"/>
    </row>
    <row r="71" spans="1:22" ht="15.75" customHeight="1">
      <c r="A71" s="63"/>
      <c r="B71" s="96" t="s">
        <v>124</v>
      </c>
      <c r="C71" s="65"/>
      <c r="D71" s="412">
        <v>0</v>
      </c>
      <c r="E71" s="412">
        <v>0</v>
      </c>
      <c r="F71" s="412">
        <v>0</v>
      </c>
      <c r="G71" s="412">
        <v>0</v>
      </c>
      <c r="H71" s="412">
        <v>0</v>
      </c>
      <c r="I71" s="412">
        <v>0</v>
      </c>
      <c r="J71" s="748">
        <f t="shared" si="6"/>
        <v>0</v>
      </c>
      <c r="K71" s="468">
        <v>0</v>
      </c>
      <c r="L71" s="467">
        <f t="shared" si="7"/>
        <v>0</v>
      </c>
      <c r="M71" s="467">
        <f t="shared" si="8"/>
        <v>0</v>
      </c>
      <c r="N71" s="155"/>
      <c r="O71" s="162"/>
      <c r="P71" s="349"/>
      <c r="Q71" s="352"/>
      <c r="R71" s="150"/>
      <c r="S71" s="150"/>
      <c r="T71" s="327"/>
      <c r="U71" s="60"/>
      <c r="V71" s="67"/>
    </row>
    <row r="72" spans="1:22" ht="15.75" customHeight="1">
      <c r="A72" s="63"/>
      <c r="B72" s="96" t="s">
        <v>415</v>
      </c>
      <c r="C72" s="65"/>
      <c r="D72" s="412">
        <v>0</v>
      </c>
      <c r="E72" s="412">
        <v>0</v>
      </c>
      <c r="F72" s="412">
        <v>0</v>
      </c>
      <c r="G72" s="412">
        <v>0</v>
      </c>
      <c r="H72" s="412">
        <v>0</v>
      </c>
      <c r="I72" s="412">
        <v>0</v>
      </c>
      <c r="J72" s="748">
        <f t="shared" si="6"/>
        <v>0</v>
      </c>
      <c r="K72" s="468">
        <v>0</v>
      </c>
      <c r="L72" s="467">
        <f t="shared" si="7"/>
        <v>0</v>
      </c>
      <c r="M72" s="467">
        <f t="shared" si="8"/>
        <v>10689</v>
      </c>
      <c r="N72" s="155"/>
      <c r="O72" s="162"/>
      <c r="P72" s="349"/>
      <c r="Q72" s="352"/>
      <c r="R72" s="150"/>
      <c r="S72" s="150"/>
      <c r="T72" s="327"/>
      <c r="U72" s="60"/>
      <c r="V72" s="67"/>
    </row>
    <row r="73" spans="1:22" ht="15.75" customHeight="1">
      <c r="A73" s="63"/>
      <c r="B73" s="96" t="s">
        <v>452</v>
      </c>
      <c r="C73" s="65"/>
      <c r="D73" s="412">
        <v>11815</v>
      </c>
      <c r="E73" s="412">
        <v>1</v>
      </c>
      <c r="F73" s="412">
        <v>3</v>
      </c>
      <c r="G73" s="412">
        <v>2797</v>
      </c>
      <c r="H73" s="412">
        <v>3</v>
      </c>
      <c r="I73" s="412">
        <v>0</v>
      </c>
      <c r="J73" s="748">
        <f t="shared" si="6"/>
        <v>14619</v>
      </c>
      <c r="K73" s="468">
        <v>0</v>
      </c>
      <c r="L73" s="467">
        <f t="shared" si="7"/>
        <v>14619</v>
      </c>
      <c r="M73" s="467">
        <f t="shared" si="8"/>
        <v>-176</v>
      </c>
      <c r="N73" s="155"/>
      <c r="O73" s="162"/>
      <c r="P73" s="349"/>
      <c r="Q73" s="352"/>
      <c r="R73" s="150"/>
      <c r="S73" s="150"/>
      <c r="T73" s="327"/>
      <c r="U73" s="60"/>
      <c r="V73" s="67"/>
    </row>
    <row r="74" spans="1:22" ht="15.75" customHeight="1">
      <c r="A74" s="63"/>
      <c r="B74" s="96" t="s">
        <v>450</v>
      </c>
      <c r="C74" s="65"/>
      <c r="D74" s="412">
        <v>41</v>
      </c>
      <c r="E74" s="412">
        <v>50</v>
      </c>
      <c r="F74" s="412">
        <v>0</v>
      </c>
      <c r="G74" s="412">
        <v>194</v>
      </c>
      <c r="H74" s="412">
        <v>358</v>
      </c>
      <c r="I74" s="412">
        <v>1000</v>
      </c>
      <c r="J74" s="748">
        <f t="shared" si="6"/>
        <v>1643</v>
      </c>
      <c r="K74" s="468">
        <v>1000</v>
      </c>
      <c r="L74" s="467">
        <f t="shared" si="7"/>
        <v>643</v>
      </c>
      <c r="M74" s="467">
        <f t="shared" si="8"/>
        <v>3926</v>
      </c>
      <c r="N74" s="155"/>
      <c r="O74" s="162"/>
      <c r="P74" s="349"/>
      <c r="Q74" s="352"/>
      <c r="R74" s="150"/>
      <c r="S74" s="150"/>
      <c r="T74" s="327"/>
      <c r="U74" s="60"/>
      <c r="V74" s="67"/>
    </row>
    <row r="75" spans="1:22" ht="15.75" customHeight="1">
      <c r="A75" s="63"/>
      <c r="B75" s="96" t="s">
        <v>420</v>
      </c>
      <c r="C75" s="65"/>
      <c r="D75" s="412">
        <v>0</v>
      </c>
      <c r="E75" s="412">
        <v>0</v>
      </c>
      <c r="F75" s="412">
        <v>0</v>
      </c>
      <c r="G75" s="412">
        <v>0</v>
      </c>
      <c r="H75" s="412">
        <v>0</v>
      </c>
      <c r="I75" s="412">
        <v>0</v>
      </c>
      <c r="J75" s="748">
        <f t="shared" si="6"/>
        <v>0</v>
      </c>
      <c r="K75" s="468">
        <v>0</v>
      </c>
      <c r="L75" s="467">
        <f t="shared" si="7"/>
        <v>0</v>
      </c>
      <c r="M75" s="467">
        <f t="shared" si="8"/>
        <v>2000</v>
      </c>
      <c r="N75" s="155"/>
      <c r="O75" s="162"/>
      <c r="P75" s="352"/>
      <c r="Q75" s="352"/>
      <c r="R75" s="150"/>
      <c r="S75" s="150"/>
      <c r="T75" s="327"/>
      <c r="U75" s="60"/>
      <c r="V75" s="67"/>
    </row>
    <row r="76" spans="1:22" s="104" customFormat="1" ht="15.75" customHeight="1">
      <c r="A76" s="131"/>
      <c r="B76" s="718" t="s">
        <v>487</v>
      </c>
      <c r="C76" s="719"/>
      <c r="D76" s="720">
        <f>SUM(D57:D75)</f>
        <v>11856</v>
      </c>
      <c r="E76" s="720">
        <f aca="true" t="shared" si="9" ref="E76:M76">SUM(E57:E75)</f>
        <v>672</v>
      </c>
      <c r="F76" s="720">
        <f t="shared" si="9"/>
        <v>1527</v>
      </c>
      <c r="G76" s="720">
        <f t="shared" si="9"/>
        <v>15996</v>
      </c>
      <c r="H76" s="720">
        <f t="shared" si="9"/>
        <v>1440</v>
      </c>
      <c r="I76" s="720">
        <f t="shared" si="9"/>
        <v>4184</v>
      </c>
      <c r="J76" s="746">
        <f t="shared" si="9"/>
        <v>35675</v>
      </c>
      <c r="K76" s="752">
        <f t="shared" si="9"/>
        <v>4184</v>
      </c>
      <c r="L76" s="752">
        <f t="shared" si="9"/>
        <v>31491</v>
      </c>
      <c r="M76" s="752">
        <f t="shared" si="9"/>
        <v>42361</v>
      </c>
      <c r="N76" s="711">
        <v>0</v>
      </c>
      <c r="O76" s="711">
        <v>0</v>
      </c>
      <c r="P76" s="436"/>
      <c r="Q76" s="711">
        <v>0</v>
      </c>
      <c r="R76" s="711">
        <v>0</v>
      </c>
      <c r="S76" s="150"/>
      <c r="T76" s="716"/>
      <c r="U76" s="61"/>
      <c r="V76" s="70"/>
    </row>
    <row r="77" spans="1:22" ht="15.75" customHeight="1">
      <c r="A77" s="63"/>
      <c r="B77" s="96" t="s">
        <v>419</v>
      </c>
      <c r="C77" s="65"/>
      <c r="D77" s="412">
        <v>0</v>
      </c>
      <c r="E77" s="412">
        <v>0</v>
      </c>
      <c r="F77" s="412">
        <v>0</v>
      </c>
      <c r="G77" s="412">
        <v>0</v>
      </c>
      <c r="H77" s="412">
        <v>0</v>
      </c>
      <c r="I77" s="412">
        <v>0</v>
      </c>
      <c r="J77" s="748">
        <f t="shared" si="6"/>
        <v>0</v>
      </c>
      <c r="K77" s="468">
        <v>0</v>
      </c>
      <c r="L77" s="467">
        <f t="shared" si="7"/>
        <v>0</v>
      </c>
      <c r="M77" s="467">
        <f t="shared" si="8"/>
        <v>28803</v>
      </c>
      <c r="N77" s="155"/>
      <c r="O77" s="162"/>
      <c r="P77" s="349"/>
      <c r="Q77" s="352"/>
      <c r="R77" s="150"/>
      <c r="S77" s="150"/>
      <c r="T77" s="327"/>
      <c r="U77" s="60"/>
      <c r="V77" s="67"/>
    </row>
    <row r="78" spans="1:22" ht="15.75" customHeight="1">
      <c r="A78" s="63"/>
      <c r="B78" s="96" t="s">
        <v>417</v>
      </c>
      <c r="C78" s="65"/>
      <c r="D78" s="412">
        <v>0</v>
      </c>
      <c r="E78" s="412">
        <v>0</v>
      </c>
      <c r="F78" s="412">
        <v>0</v>
      </c>
      <c r="G78" s="412">
        <v>0</v>
      </c>
      <c r="H78" s="412">
        <v>0</v>
      </c>
      <c r="I78" s="412">
        <v>0</v>
      </c>
      <c r="J78" s="748">
        <f t="shared" si="6"/>
        <v>0</v>
      </c>
      <c r="K78" s="468">
        <v>0</v>
      </c>
      <c r="L78" s="467">
        <f t="shared" si="7"/>
        <v>0</v>
      </c>
      <c r="M78" s="467">
        <f t="shared" si="8"/>
        <v>514</v>
      </c>
      <c r="N78" s="155"/>
      <c r="O78" s="162"/>
      <c r="P78" s="352"/>
      <c r="Q78" s="352"/>
      <c r="R78" s="150"/>
      <c r="S78" s="150"/>
      <c r="T78" s="327"/>
      <c r="U78" s="60"/>
      <c r="V78" s="67"/>
    </row>
    <row r="79" spans="1:22" ht="15.75" customHeight="1">
      <c r="A79" s="63"/>
      <c r="B79" s="96" t="s">
        <v>418</v>
      </c>
      <c r="C79" s="65"/>
      <c r="D79" s="412">
        <v>0</v>
      </c>
      <c r="E79" s="412">
        <v>0</v>
      </c>
      <c r="F79" s="412">
        <v>0</v>
      </c>
      <c r="G79" s="412">
        <v>0</v>
      </c>
      <c r="H79" s="412">
        <v>0</v>
      </c>
      <c r="I79" s="412">
        <v>0</v>
      </c>
      <c r="J79" s="748">
        <f t="shared" si="6"/>
        <v>0</v>
      </c>
      <c r="K79" s="468">
        <v>0</v>
      </c>
      <c r="L79" s="467">
        <f t="shared" si="7"/>
        <v>0</v>
      </c>
      <c r="M79" s="467">
        <f t="shared" si="8"/>
        <v>7005</v>
      </c>
      <c r="N79" s="155"/>
      <c r="O79" s="162"/>
      <c r="P79" s="349"/>
      <c r="Q79" s="352"/>
      <c r="R79" s="150"/>
      <c r="S79" s="150"/>
      <c r="T79" s="327"/>
      <c r="U79" s="60"/>
      <c r="V79" s="67"/>
    </row>
    <row r="80" spans="1:22" ht="15.75" customHeight="1">
      <c r="A80" s="63"/>
      <c r="B80" s="96" t="s">
        <v>55</v>
      </c>
      <c r="C80" s="65"/>
      <c r="D80" s="412">
        <v>0</v>
      </c>
      <c r="E80" s="412">
        <v>0</v>
      </c>
      <c r="F80" s="412">
        <v>0</v>
      </c>
      <c r="G80" s="412">
        <v>0</v>
      </c>
      <c r="H80" s="412">
        <v>0</v>
      </c>
      <c r="I80" s="412">
        <v>0</v>
      </c>
      <c r="J80" s="748">
        <f t="shared" si="6"/>
        <v>0</v>
      </c>
      <c r="K80" s="468">
        <v>0</v>
      </c>
      <c r="L80" s="467">
        <f t="shared" si="7"/>
        <v>0</v>
      </c>
      <c r="M80" s="467">
        <f t="shared" si="8"/>
        <v>11730</v>
      </c>
      <c r="N80" s="155"/>
      <c r="O80" s="162"/>
      <c r="P80" s="349"/>
      <c r="Q80" s="352"/>
      <c r="R80" s="150"/>
      <c r="S80" s="150"/>
      <c r="T80" s="327"/>
      <c r="U80" s="60"/>
      <c r="V80" s="67"/>
    </row>
    <row r="81" spans="1:22" ht="15.75" customHeight="1">
      <c r="A81" s="63"/>
      <c r="B81" s="96" t="s">
        <v>451</v>
      </c>
      <c r="C81" s="65"/>
      <c r="D81" s="412">
        <v>0</v>
      </c>
      <c r="E81" s="412">
        <v>0</v>
      </c>
      <c r="F81" s="412">
        <v>0</v>
      </c>
      <c r="G81" s="412">
        <v>0</v>
      </c>
      <c r="H81" s="412">
        <v>0</v>
      </c>
      <c r="I81" s="412">
        <v>0</v>
      </c>
      <c r="J81" s="748">
        <f t="shared" si="6"/>
        <v>0</v>
      </c>
      <c r="K81" s="468">
        <v>0</v>
      </c>
      <c r="L81" s="467">
        <f t="shared" si="7"/>
        <v>0</v>
      </c>
      <c r="M81" s="467">
        <f t="shared" si="8"/>
        <v>9573</v>
      </c>
      <c r="N81" s="155"/>
      <c r="O81" s="162"/>
      <c r="P81" s="352"/>
      <c r="Q81" s="352"/>
      <c r="R81" s="150"/>
      <c r="S81" s="150"/>
      <c r="T81" s="327"/>
      <c r="U81" s="60"/>
      <c r="V81" s="67"/>
    </row>
    <row r="82" spans="1:22" s="104" customFormat="1" ht="15.75" customHeight="1">
      <c r="A82" s="131"/>
      <c r="B82" s="712" t="s">
        <v>485</v>
      </c>
      <c r="C82" s="713"/>
      <c r="D82" s="714">
        <f>SUM(D77:D81)</f>
        <v>0</v>
      </c>
      <c r="E82" s="714">
        <f aca="true" t="shared" si="10" ref="E82:M82">SUM(E77:E81)</f>
        <v>0</v>
      </c>
      <c r="F82" s="714">
        <f t="shared" si="10"/>
        <v>0</v>
      </c>
      <c r="G82" s="714">
        <f t="shared" si="10"/>
        <v>0</v>
      </c>
      <c r="H82" s="714">
        <f t="shared" si="10"/>
        <v>0</v>
      </c>
      <c r="I82" s="714">
        <f t="shared" si="10"/>
        <v>0</v>
      </c>
      <c r="J82" s="747">
        <f t="shared" si="10"/>
        <v>0</v>
      </c>
      <c r="K82" s="753">
        <f t="shared" si="10"/>
        <v>0</v>
      </c>
      <c r="L82" s="753">
        <f t="shared" si="10"/>
        <v>0</v>
      </c>
      <c r="M82" s="753">
        <f t="shared" si="10"/>
        <v>57625</v>
      </c>
      <c r="N82" s="149"/>
      <c r="O82" s="161"/>
      <c r="P82" s="717"/>
      <c r="Q82" s="717"/>
      <c r="R82" s="150"/>
      <c r="S82" s="150"/>
      <c r="T82" s="716"/>
      <c r="U82" s="61"/>
      <c r="V82" s="70"/>
    </row>
    <row r="83" spans="1:22" ht="15.75" customHeight="1">
      <c r="A83" s="63"/>
      <c r="B83" s="96"/>
      <c r="C83" s="65"/>
      <c r="D83" s="412">
        <v>0</v>
      </c>
      <c r="E83" s="412">
        <v>0</v>
      </c>
      <c r="F83" s="412">
        <v>0</v>
      </c>
      <c r="G83" s="412">
        <v>0</v>
      </c>
      <c r="H83" s="412">
        <v>0</v>
      </c>
      <c r="I83" s="412">
        <v>0</v>
      </c>
      <c r="J83" s="748"/>
      <c r="K83" s="468"/>
      <c r="L83" s="467"/>
      <c r="M83" s="467"/>
      <c r="N83" s="155"/>
      <c r="O83" s="162"/>
      <c r="P83" s="352"/>
      <c r="Q83" s="352"/>
      <c r="R83" s="150"/>
      <c r="S83" s="150"/>
      <c r="T83" s="327"/>
      <c r="U83" s="60"/>
      <c r="V83" s="67"/>
    </row>
    <row r="84" spans="1:22" ht="15.75" customHeight="1" thickBot="1">
      <c r="A84" s="18"/>
      <c r="B84" s="99" t="s">
        <v>486</v>
      </c>
      <c r="C84" s="69"/>
      <c r="D84" s="430">
        <f>+D76+D82</f>
        <v>11856</v>
      </c>
      <c r="E84" s="430">
        <f aca="true" t="shared" si="11" ref="E84:M84">+E76+E82</f>
        <v>672</v>
      </c>
      <c r="F84" s="430">
        <f t="shared" si="11"/>
        <v>1527</v>
      </c>
      <c r="G84" s="430">
        <f t="shared" si="11"/>
        <v>15996</v>
      </c>
      <c r="H84" s="430">
        <f t="shared" si="11"/>
        <v>1440</v>
      </c>
      <c r="I84" s="430">
        <f t="shared" si="11"/>
        <v>4184</v>
      </c>
      <c r="J84" s="440">
        <f t="shared" si="11"/>
        <v>35675</v>
      </c>
      <c r="K84" s="434">
        <f t="shared" si="11"/>
        <v>4184</v>
      </c>
      <c r="L84" s="434">
        <f t="shared" si="11"/>
        <v>31491</v>
      </c>
      <c r="M84" s="434">
        <f t="shared" si="11"/>
        <v>99986</v>
      </c>
      <c r="N84" s="100"/>
      <c r="O84" s="162"/>
      <c r="P84" s="349"/>
      <c r="Q84" s="352"/>
      <c r="R84" s="561"/>
      <c r="S84" s="98"/>
      <c r="T84" s="66"/>
      <c r="U84" s="97"/>
      <c r="V84" s="67"/>
    </row>
    <row r="85" spans="1:22" ht="12" customHeight="1">
      <c r="A85" s="18"/>
      <c r="B85" s="67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407"/>
      <c r="R85" s="408"/>
      <c r="S85" s="67"/>
      <c r="T85" s="67"/>
      <c r="U85" s="63"/>
      <c r="V85" s="67"/>
    </row>
    <row r="86" spans="1:22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22"/>
      <c r="R86" s="22"/>
      <c r="S86" s="18"/>
      <c r="T86" s="103"/>
      <c r="U86" s="18"/>
      <c r="V86" s="63"/>
    </row>
    <row r="87" spans="1:21" ht="10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22"/>
      <c r="R87" s="22"/>
      <c r="S87" s="18"/>
      <c r="T87" s="103"/>
      <c r="U87" s="18"/>
    </row>
    <row r="88" spans="1:21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2"/>
      <c r="R89" s="22"/>
      <c r="S89" s="18"/>
      <c r="T89" s="103"/>
      <c r="U89" s="18"/>
    </row>
    <row r="90" spans="1:21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3"/>
      <c r="U92" s="18"/>
    </row>
    <row r="93" spans="1:2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</sheetData>
  <sheetProtection/>
  <printOptions horizontalCentered="1"/>
  <pageMargins left="0.2362204724409449" right="0.7874015748031497" top="0" bottom="0" header="0" footer="0"/>
  <pageSetup horizontalDpi="600" verticalDpi="600" orientation="landscape" paperSize="9" scale="75" r:id="rId1"/>
  <rowBreaks count="1" manualBreakCount="1">
    <brk id="44" max="255" man="1"/>
  </rowBreaks>
  <ignoredErrors>
    <ignoredError sqref="E33 J76 L76:M7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3"/>
  <sheetViews>
    <sheetView showGridLines="0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5.77734375" style="1" customWidth="1"/>
    <col min="2" max="2" width="40.77734375" style="1" customWidth="1"/>
    <col min="3" max="3" width="13.4453125" style="1" customWidth="1"/>
    <col min="4" max="4" width="7.3359375" style="1" customWidth="1"/>
    <col min="5" max="5" width="11.3359375" style="1" customWidth="1"/>
    <col min="6" max="16384" width="8.88671875" style="1" customWidth="1"/>
  </cols>
  <sheetData>
    <row r="1" spans="1:6" ht="16.5">
      <c r="A1" s="315"/>
      <c r="E1" s="558"/>
      <c r="F1"/>
    </row>
    <row r="2" ht="4.5" customHeight="1">
      <c r="F2"/>
    </row>
    <row r="3" spans="2:6" ht="19.5" customHeight="1">
      <c r="B3" s="138" t="s">
        <v>468</v>
      </c>
      <c r="C3" s="448"/>
      <c r="D3" s="448"/>
      <c r="F3"/>
    </row>
    <row r="4" spans="2:6" ht="15">
      <c r="B4" s="10"/>
      <c r="C4" s="448"/>
      <c r="D4" s="448"/>
      <c r="F4"/>
    </row>
    <row r="5" spans="2:7" ht="15" customHeight="1">
      <c r="B5" s="10"/>
      <c r="C5" s="449" t="s">
        <v>161</v>
      </c>
      <c r="D5" s="449"/>
      <c r="E5" s="449" t="s">
        <v>178</v>
      </c>
      <c r="F5"/>
      <c r="G5" s="449"/>
    </row>
    <row r="6" spans="2:7" ht="15" customHeight="1">
      <c r="B6" s="10"/>
      <c r="C6" s="450" t="s">
        <v>64</v>
      </c>
      <c r="D6" s="450"/>
      <c r="E6" s="450" t="s">
        <v>64</v>
      </c>
      <c r="F6"/>
      <c r="G6" s="450"/>
    </row>
    <row r="7" spans="3:7" ht="15" customHeight="1">
      <c r="C7" s="449" t="s">
        <v>143</v>
      </c>
      <c r="D7" s="449"/>
      <c r="E7" s="449" t="s">
        <v>143</v>
      </c>
      <c r="F7"/>
      <c r="G7" s="449"/>
    </row>
    <row r="8" spans="3:6" ht="9" customHeight="1">
      <c r="C8" s="448"/>
      <c r="D8" s="448"/>
      <c r="F8"/>
    </row>
    <row r="9" spans="2:6" ht="15" customHeight="1">
      <c r="B9" s="208" t="s">
        <v>269</v>
      </c>
      <c r="F9"/>
    </row>
    <row r="10" ht="9" customHeight="1">
      <c r="F10"/>
    </row>
    <row r="11" spans="2:6" ht="15" customHeight="1">
      <c r="B11" s="316" t="s">
        <v>91</v>
      </c>
      <c r="C11" s="559">
        <v>-100.973</v>
      </c>
      <c r="D11" s="559"/>
      <c r="E11" s="559">
        <v>-153.713</v>
      </c>
      <c r="F11" s="559"/>
    </row>
    <row r="12" spans="2:6" ht="15" customHeight="1">
      <c r="B12" s="316" t="s">
        <v>92</v>
      </c>
      <c r="C12" s="559">
        <v>-1100.524</v>
      </c>
      <c r="D12" s="559"/>
      <c r="E12" s="559">
        <v>-1038.109</v>
      </c>
      <c r="F12" s="559"/>
    </row>
    <row r="13" spans="2:6" ht="15" customHeight="1">
      <c r="B13" s="316" t="s">
        <v>175</v>
      </c>
      <c r="C13" s="559">
        <v>-689.491</v>
      </c>
      <c r="D13" s="559"/>
      <c r="E13" s="559">
        <v>-638.46</v>
      </c>
      <c r="F13" s="559"/>
    </row>
    <row r="14" spans="2:6" ht="15" customHeight="1">
      <c r="B14" s="316" t="s">
        <v>266</v>
      </c>
      <c r="C14" s="559">
        <v>-36.3</v>
      </c>
      <c r="D14" s="559"/>
      <c r="E14" s="559">
        <v>-25.327</v>
      </c>
      <c r="F14" s="559"/>
    </row>
    <row r="15" spans="2:6" ht="15" customHeight="1">
      <c r="B15" s="316" t="s">
        <v>270</v>
      </c>
      <c r="C15" s="559"/>
      <c r="D15" s="559"/>
      <c r="E15" s="559"/>
      <c r="F15" s="559"/>
    </row>
    <row r="16" spans="2:6" ht="15" customHeight="1">
      <c r="B16" s="316" t="s">
        <v>286</v>
      </c>
      <c r="C16" s="559"/>
      <c r="D16" s="559"/>
      <c r="E16" s="559"/>
      <c r="F16" s="559"/>
    </row>
    <row r="17" spans="2:6" ht="15" customHeight="1">
      <c r="B17" s="316" t="s">
        <v>424</v>
      </c>
      <c r="C17" s="559">
        <v>-0.628</v>
      </c>
      <c r="D17" s="559"/>
      <c r="E17" s="559">
        <v>-0.655</v>
      </c>
      <c r="F17" s="559"/>
    </row>
    <row r="18" spans="2:6" ht="15" customHeight="1">
      <c r="B18" s="316" t="s">
        <v>425</v>
      </c>
      <c r="C18" s="559">
        <v>-2.034</v>
      </c>
      <c r="D18" s="559"/>
      <c r="E18" s="559">
        <v>-1.748</v>
      </c>
      <c r="F18" s="559"/>
    </row>
    <row r="19" spans="2:6" ht="15" customHeight="1">
      <c r="B19" s="316" t="s">
        <v>426</v>
      </c>
      <c r="C19" s="559">
        <v>-1.07</v>
      </c>
      <c r="D19" s="559"/>
      <c r="E19" s="559">
        <v>-0.967</v>
      </c>
      <c r="F19" s="559"/>
    </row>
    <row r="20" spans="2:6" ht="15" customHeight="1">
      <c r="B20" s="316" t="s">
        <v>427</v>
      </c>
      <c r="C20" s="559">
        <v>-0.545</v>
      </c>
      <c r="D20" s="559"/>
      <c r="E20" s="559">
        <v>-0.424</v>
      </c>
      <c r="F20" s="559"/>
    </row>
    <row r="21" spans="2:6" ht="15" customHeight="1">
      <c r="B21" s="316" t="s">
        <v>428</v>
      </c>
      <c r="C21" s="559">
        <v>-2.677</v>
      </c>
      <c r="D21" s="559"/>
      <c r="E21" s="559">
        <v>-2.16</v>
      </c>
      <c r="F21" s="559"/>
    </row>
    <row r="22" spans="2:6" ht="15" customHeight="1">
      <c r="B22" s="316" t="s">
        <v>429</v>
      </c>
      <c r="C22" s="559">
        <v>-1.362</v>
      </c>
      <c r="D22" s="559"/>
      <c r="E22" s="559">
        <v>-1.233</v>
      </c>
      <c r="F22" s="559"/>
    </row>
    <row r="23" spans="2:6" ht="15" customHeight="1">
      <c r="B23" s="316" t="s">
        <v>430</v>
      </c>
      <c r="C23" s="559">
        <v>-1.369</v>
      </c>
      <c r="D23" s="559"/>
      <c r="E23" s="559">
        <v>-1.2</v>
      </c>
      <c r="F23" s="559"/>
    </row>
    <row r="24" spans="2:6" ht="15" customHeight="1">
      <c r="B24" s="316" t="s">
        <v>431</v>
      </c>
      <c r="C24" s="559">
        <v>-3.291</v>
      </c>
      <c r="D24" s="559"/>
      <c r="E24" s="559">
        <v>-2.996</v>
      </c>
      <c r="F24" s="559"/>
    </row>
    <row r="25" spans="2:6" ht="15" customHeight="1">
      <c r="B25" s="316" t="s">
        <v>432</v>
      </c>
      <c r="C25" s="559">
        <v>-3.598</v>
      </c>
      <c r="D25" s="559"/>
      <c r="E25" s="559">
        <v>-3.504</v>
      </c>
      <c r="F25" s="559"/>
    </row>
    <row r="26" spans="2:6" ht="15" customHeight="1">
      <c r="B26" s="316" t="s">
        <v>433</v>
      </c>
      <c r="C26" s="559">
        <v>-3.247</v>
      </c>
      <c r="D26" s="559"/>
      <c r="E26" s="559">
        <v>-3.132</v>
      </c>
      <c r="F26" s="559"/>
    </row>
    <row r="27" spans="2:6" ht="15" customHeight="1">
      <c r="B27" s="316" t="s">
        <v>434</v>
      </c>
      <c r="C27" s="559">
        <v>-13.873</v>
      </c>
      <c r="D27" s="559"/>
      <c r="E27" s="559">
        <v>-13.472</v>
      </c>
      <c r="F27" s="559"/>
    </row>
    <row r="28" spans="2:6" ht="15" customHeight="1">
      <c r="B28" s="316" t="s">
        <v>287</v>
      </c>
      <c r="C28" s="559">
        <v>-266.547</v>
      </c>
      <c r="D28" s="559"/>
      <c r="E28" s="559">
        <v>-285.539</v>
      </c>
      <c r="F28" s="559"/>
    </row>
    <row r="29" spans="2:7" ht="15" customHeight="1">
      <c r="B29" s="316" t="s">
        <v>288</v>
      </c>
      <c r="C29" s="559">
        <v>-227.668</v>
      </c>
      <c r="D29" s="559"/>
      <c r="E29" s="559">
        <v>-151.481</v>
      </c>
      <c r="F29" s="559"/>
      <c r="G29" s="668"/>
    </row>
    <row r="30" spans="2:8" ht="15" customHeight="1">
      <c r="B30" s="316" t="s">
        <v>473</v>
      </c>
      <c r="C30" s="559">
        <f>SUM(C17:C29)</f>
        <v>-527.909</v>
      </c>
      <c r="D30" s="559"/>
      <c r="E30" s="559">
        <f>SUM(E17:E29)</f>
        <v>-468.511</v>
      </c>
      <c r="F30" s="559"/>
      <c r="G30" s="559"/>
      <c r="H30" s="559"/>
    </row>
    <row r="31" spans="2:6" ht="15" customHeight="1" thickBot="1">
      <c r="B31" s="162"/>
      <c r="C31" s="572"/>
      <c r="D31" s="572"/>
      <c r="E31" s="572"/>
      <c r="F31" s="559"/>
    </row>
    <row r="32" spans="1:6" ht="15" customHeight="1" thickBot="1">
      <c r="A32" s="137"/>
      <c r="B32" s="208" t="s">
        <v>272</v>
      </c>
      <c r="C32" s="573">
        <f>+C11+C12+C13+C14+C30</f>
        <v>-2455.197</v>
      </c>
      <c r="D32" s="573"/>
      <c r="E32" s="573">
        <f>+E11+E12+E13+E14+E30</f>
        <v>-2324.12</v>
      </c>
      <c r="F32" s="571"/>
    </row>
    <row r="33" spans="3:6" ht="15" customHeight="1">
      <c r="C33" s="559"/>
      <c r="D33" s="559"/>
      <c r="E33" s="559"/>
      <c r="F33" s="559"/>
    </row>
    <row r="34" spans="2:6" ht="15" customHeight="1">
      <c r="B34" s="1" t="s">
        <v>273</v>
      </c>
      <c r="C34" s="559">
        <v>0</v>
      </c>
      <c r="D34" s="559"/>
      <c r="E34" s="559">
        <v>0</v>
      </c>
      <c r="F34" s="559"/>
    </row>
    <row r="35" spans="2:6" ht="15" customHeight="1">
      <c r="B35" s="1" t="s">
        <v>144</v>
      </c>
      <c r="C35" s="559">
        <v>-15.746</v>
      </c>
      <c r="D35" s="559"/>
      <c r="E35" s="559">
        <v>-20.221</v>
      </c>
      <c r="F35" s="559"/>
    </row>
    <row r="36" spans="3:6" ht="9.75" customHeight="1" thickBot="1">
      <c r="C36" s="572"/>
      <c r="D36" s="572"/>
      <c r="E36" s="572"/>
      <c r="F36" s="559"/>
    </row>
    <row r="37" spans="1:6" ht="15" customHeight="1" thickBot="1">
      <c r="A37" s="137"/>
      <c r="B37" s="208" t="s">
        <v>145</v>
      </c>
      <c r="C37" s="573">
        <f>+C32+C34+C35</f>
        <v>-2470.943</v>
      </c>
      <c r="D37" s="573"/>
      <c r="E37" s="573">
        <f>+E32+E34+E35</f>
        <v>-2344.341</v>
      </c>
      <c r="F37" s="571"/>
    </row>
    <row r="38" spans="2:6" ht="9.75" customHeight="1">
      <c r="B38" s="208"/>
      <c r="C38" s="559"/>
      <c r="D38" s="559"/>
      <c r="E38" s="559"/>
      <c r="F38" s="559"/>
    </row>
    <row r="39" spans="2:6" ht="15" customHeight="1">
      <c r="B39" s="1" t="s">
        <v>157</v>
      </c>
      <c r="C39" s="559">
        <v>-10</v>
      </c>
      <c r="D39" s="559"/>
      <c r="E39" s="559">
        <v>-10.7</v>
      </c>
      <c r="F39" s="559"/>
    </row>
    <row r="40" spans="2:6" ht="15" customHeight="1">
      <c r="B40" s="1" t="s">
        <v>158</v>
      </c>
      <c r="C40" s="559">
        <v>-8.462</v>
      </c>
      <c r="D40" s="559"/>
      <c r="E40" s="559">
        <v>-22.884</v>
      </c>
      <c r="F40" s="559"/>
    </row>
    <row r="41" spans="3:6" ht="15" customHeight="1" thickBot="1">
      <c r="C41" s="572"/>
      <c r="D41" s="572"/>
      <c r="E41" s="572"/>
      <c r="F41" s="559"/>
    </row>
    <row r="42" spans="1:6" ht="15" customHeight="1" thickBot="1">
      <c r="A42" s="137"/>
      <c r="B42" s="137" t="s">
        <v>67</v>
      </c>
      <c r="C42" s="573">
        <f>+C37+C39+C40</f>
        <v>-2489.405</v>
      </c>
      <c r="D42" s="573"/>
      <c r="E42" s="573">
        <f>+E37+E39+E40</f>
        <v>-2377.925</v>
      </c>
      <c r="F42" s="571"/>
    </row>
    <row r="43" spans="2:6" ht="15" customHeight="1">
      <c r="B43" s="290"/>
      <c r="C43" s="559"/>
      <c r="D43" s="559"/>
      <c r="E43" s="559"/>
      <c r="F43" s="559"/>
    </row>
    <row r="44" spans="2:6" ht="15" customHeight="1">
      <c r="B44" s="290"/>
      <c r="C44" s="559"/>
      <c r="D44" s="559"/>
      <c r="E44" s="559"/>
      <c r="F44" s="559"/>
    </row>
    <row r="45" spans="1:6" ht="15" customHeight="1">
      <c r="A45" s="316"/>
      <c r="B45" s="447"/>
      <c r="C45" s="559"/>
      <c r="D45" s="559"/>
      <c r="E45" s="559"/>
      <c r="F45" s="559"/>
    </row>
    <row r="46" spans="1:6" ht="15" customHeight="1">
      <c r="A46" s="574"/>
      <c r="B46" s="574"/>
      <c r="C46" s="559"/>
      <c r="D46" s="559"/>
      <c r="E46" s="559"/>
      <c r="F46" s="559"/>
    </row>
    <row r="47" spans="1:6" ht="15" customHeight="1">
      <c r="A47" s="316"/>
      <c r="B47" s="501"/>
      <c r="C47" s="451"/>
      <c r="D47" s="451"/>
      <c r="E47" s="316"/>
      <c r="F47" s="316"/>
    </row>
    <row r="48" spans="1:6" ht="15" customHeight="1">
      <c r="A48" s="316"/>
      <c r="B48" s="501"/>
      <c r="C48" s="451"/>
      <c r="D48" s="451"/>
      <c r="E48" s="316"/>
      <c r="F48" s="316"/>
    </row>
    <row r="49" spans="1:6" ht="15" customHeight="1">
      <c r="A49" s="316"/>
      <c r="B49" s="501"/>
      <c r="C49" s="451"/>
      <c r="D49" s="451"/>
      <c r="E49" s="316"/>
      <c r="F49" s="316"/>
    </row>
    <row r="50" spans="1:6" ht="15" customHeight="1">
      <c r="A50" s="316"/>
      <c r="B50" s="501"/>
      <c r="C50" s="451"/>
      <c r="D50" s="451"/>
      <c r="E50" s="316"/>
      <c r="F50" s="316"/>
    </row>
    <row r="51" spans="1:6" ht="9" customHeight="1">
      <c r="A51" s="316"/>
      <c r="B51" s="501"/>
      <c r="C51" s="503"/>
      <c r="D51" s="503"/>
      <c r="E51" s="316"/>
      <c r="F51" s="316"/>
    </row>
    <row r="52" spans="1:6" ht="15" customHeight="1">
      <c r="A52" s="316"/>
      <c r="B52" s="316"/>
      <c r="C52" s="451"/>
      <c r="D52" s="451"/>
      <c r="E52" s="316"/>
      <c r="F52" s="316"/>
    </row>
    <row r="53" spans="1:6" ht="15" customHeight="1">
      <c r="A53" s="316"/>
      <c r="B53" s="316"/>
      <c r="C53" s="451"/>
      <c r="D53" s="451"/>
      <c r="E53" s="316"/>
      <c r="F53" s="316"/>
    </row>
    <row r="54" spans="1:6" ht="15" customHeight="1">
      <c r="A54" s="316"/>
      <c r="B54" s="316"/>
      <c r="C54" s="451"/>
      <c r="D54" s="451"/>
      <c r="E54" s="316"/>
      <c r="F54" s="316"/>
    </row>
    <row r="55" spans="1:6" ht="15" customHeight="1">
      <c r="A55" s="316"/>
      <c r="B55" s="316"/>
      <c r="C55" s="451"/>
      <c r="D55" s="451"/>
      <c r="E55" s="316"/>
      <c r="F55" s="316"/>
    </row>
    <row r="56" spans="1:6" ht="15" customHeight="1">
      <c r="A56" s="316"/>
      <c r="B56" s="316"/>
      <c r="C56" s="451"/>
      <c r="D56" s="451"/>
      <c r="E56" s="316"/>
      <c r="F56" s="316"/>
    </row>
    <row r="57" spans="1:6" ht="12" customHeight="1">
      <c r="A57" s="316"/>
      <c r="B57" s="316"/>
      <c r="C57" s="453"/>
      <c r="D57" s="453"/>
      <c r="E57" s="316"/>
      <c r="F57" s="316"/>
    </row>
    <row r="58" spans="1:6" ht="19.5" customHeight="1">
      <c r="A58" s="316"/>
      <c r="B58" s="208"/>
      <c r="C58" s="454"/>
      <c r="D58" s="454"/>
      <c r="E58" s="316"/>
      <c r="F58" s="316"/>
    </row>
    <row r="59" spans="1:6" ht="12" customHeight="1">
      <c r="A59" s="316"/>
      <c r="B59" s="208"/>
      <c r="C59" s="454"/>
      <c r="D59" s="454"/>
      <c r="E59" s="316"/>
      <c r="F59" s="316"/>
    </row>
    <row r="60" spans="1:6" ht="16.5" customHeight="1">
      <c r="A60" s="316"/>
      <c r="B60" s="209"/>
      <c r="C60" s="451"/>
      <c r="D60" s="451"/>
      <c r="E60" s="316"/>
      <c r="F60" s="316"/>
    </row>
    <row r="61" spans="1:6" ht="16.5" customHeight="1">
      <c r="A61" s="316"/>
      <c r="B61" s="316"/>
      <c r="C61" s="451"/>
      <c r="D61" s="451"/>
      <c r="E61" s="316"/>
      <c r="F61" s="316"/>
    </row>
    <row r="62" spans="1:6" ht="15">
      <c r="A62" s="316"/>
      <c r="B62" s="316"/>
      <c r="C62" s="453"/>
      <c r="D62" s="453"/>
      <c r="E62" s="316"/>
      <c r="F62" s="316"/>
    </row>
    <row r="63" spans="1:6" ht="15.75">
      <c r="A63" s="316"/>
      <c r="B63" s="208"/>
      <c r="C63" s="454"/>
      <c r="D63" s="454"/>
      <c r="E63" s="316"/>
      <c r="F63" s="316"/>
    </row>
    <row r="64" spans="1:6" ht="15">
      <c r="A64" s="316"/>
      <c r="B64" s="316"/>
      <c r="C64" s="453"/>
      <c r="D64" s="453"/>
      <c r="E64" s="316"/>
      <c r="F64" s="316"/>
    </row>
    <row r="65" spans="1:6" ht="15">
      <c r="A65" s="316"/>
      <c r="B65" s="316"/>
      <c r="C65" s="451"/>
      <c r="D65" s="451"/>
      <c r="E65" s="316"/>
      <c r="F65" s="316"/>
    </row>
    <row r="66" spans="1:6" ht="15">
      <c r="A66" s="316"/>
      <c r="B66" s="316"/>
      <c r="C66" s="451"/>
      <c r="D66" s="451"/>
      <c r="E66" s="316"/>
      <c r="F66" s="316"/>
    </row>
    <row r="67" spans="1:6" ht="12" customHeight="1">
      <c r="A67" s="316"/>
      <c r="B67" s="316"/>
      <c r="C67" s="453"/>
      <c r="D67" s="453"/>
      <c r="E67" s="316"/>
      <c r="F67" s="316"/>
    </row>
    <row r="68" spans="1:6" ht="19.5" customHeight="1">
      <c r="A68" s="316"/>
      <c r="B68" s="208"/>
      <c r="C68" s="454"/>
      <c r="D68" s="454"/>
      <c r="E68" s="316"/>
      <c r="F68" s="316"/>
    </row>
    <row r="69" spans="1:6" ht="15">
      <c r="A69" s="316"/>
      <c r="B69" s="316"/>
      <c r="C69" s="453"/>
      <c r="D69" s="453"/>
      <c r="E69" s="316"/>
      <c r="F69" s="316"/>
    </row>
    <row r="70" spans="1:6" ht="15">
      <c r="A70" s="316"/>
      <c r="B70" s="447"/>
      <c r="C70" s="453"/>
      <c r="D70" s="453"/>
      <c r="E70" s="316"/>
      <c r="F70" s="316"/>
    </row>
    <row r="71" spans="1:6" ht="15">
      <c r="A71" s="316"/>
      <c r="B71" s="575"/>
      <c r="C71" s="453"/>
      <c r="D71" s="453"/>
      <c r="E71" s="316"/>
      <c r="F71" s="316"/>
    </row>
    <row r="72" spans="1:6" ht="15">
      <c r="A72" s="316"/>
      <c r="B72" s="316"/>
      <c r="C72" s="453"/>
      <c r="D72" s="453"/>
      <c r="E72" s="316"/>
      <c r="F72" s="316"/>
    </row>
    <row r="73" spans="1:6" ht="15">
      <c r="A73" s="316"/>
      <c r="B73" s="316"/>
      <c r="C73" s="453"/>
      <c r="D73" s="453"/>
      <c r="E73" s="316"/>
      <c r="F73" s="316"/>
    </row>
  </sheetData>
  <sheetProtection/>
  <printOptions/>
  <pageMargins left="0" right="0.984251968503937" top="0.3937007874015748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5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5.77734375" style="1" customWidth="1"/>
    <col min="2" max="2" width="40.77734375" style="1" customWidth="1"/>
    <col min="3" max="3" width="12.88671875" style="1" customWidth="1"/>
    <col min="4" max="4" width="7.21484375" style="1" customWidth="1"/>
    <col min="5" max="5" width="9.6640625" style="1" customWidth="1"/>
    <col min="6" max="6" width="8.88671875" style="1" customWidth="1"/>
    <col min="7" max="7" width="8.99609375" style="1" bestFit="1" customWidth="1"/>
    <col min="8" max="8" width="9.4453125" style="1" bestFit="1" customWidth="1"/>
    <col min="9" max="16384" width="8.88671875" style="1" customWidth="1"/>
  </cols>
  <sheetData>
    <row r="1" spans="1:6" ht="16.5" customHeight="1">
      <c r="A1"/>
      <c r="B1"/>
      <c r="C1"/>
      <c r="D1"/>
      <c r="E1"/>
      <c r="F1"/>
    </row>
    <row r="2" spans="1:6" ht="4.5" customHeight="1">
      <c r="A2"/>
      <c r="B2"/>
      <c r="C2"/>
      <c r="D2"/>
      <c r="E2"/>
      <c r="F2"/>
    </row>
    <row r="3" spans="1:6" ht="19.5" customHeight="1">
      <c r="A3"/>
      <c r="B3" s="138" t="s">
        <v>96</v>
      </c>
      <c r="C3" s="448"/>
      <c r="D3" s="448"/>
      <c r="F3"/>
    </row>
    <row r="4" spans="1:6" ht="15">
      <c r="A4"/>
      <c r="B4" s="10"/>
      <c r="C4" s="448"/>
      <c r="D4" s="448"/>
      <c r="F4"/>
    </row>
    <row r="5" spans="1:7" ht="15" customHeight="1">
      <c r="A5"/>
      <c r="B5" s="10"/>
      <c r="C5" s="449" t="s">
        <v>161</v>
      </c>
      <c r="D5" s="449"/>
      <c r="E5" s="449" t="s">
        <v>178</v>
      </c>
      <c r="F5"/>
      <c r="G5" s="449"/>
    </row>
    <row r="6" spans="1:7" ht="15" customHeight="1">
      <c r="A6"/>
      <c r="B6" s="10"/>
      <c r="C6" s="450" t="s">
        <v>64</v>
      </c>
      <c r="D6" s="450"/>
      <c r="E6" s="450" t="s">
        <v>64</v>
      </c>
      <c r="F6"/>
      <c r="G6" s="450"/>
    </row>
    <row r="7" spans="1:7" ht="15" customHeight="1">
      <c r="A7"/>
      <c r="C7" s="449" t="s">
        <v>143</v>
      </c>
      <c r="D7" s="449"/>
      <c r="E7" s="449" t="s">
        <v>143</v>
      </c>
      <c r="F7"/>
      <c r="G7" s="449"/>
    </row>
    <row r="8" spans="1:6" ht="9" customHeight="1">
      <c r="A8"/>
      <c r="C8" s="448"/>
      <c r="D8" s="448"/>
      <c r="F8"/>
    </row>
    <row r="9" spans="1:6" ht="15" customHeight="1">
      <c r="A9"/>
      <c r="B9" s="208" t="s">
        <v>269</v>
      </c>
      <c r="F9"/>
    </row>
    <row r="10" spans="1:6" ht="9" customHeight="1">
      <c r="A10"/>
      <c r="F10"/>
    </row>
    <row r="11" spans="1:8" ht="15" customHeight="1">
      <c r="A11"/>
      <c r="B11" s="316" t="s">
        <v>91</v>
      </c>
      <c r="C11" s="559">
        <v>310.777</v>
      </c>
      <c r="D11" s="559"/>
      <c r="E11" s="559">
        <v>323.128</v>
      </c>
      <c r="F11" s="559"/>
      <c r="G11" s="560"/>
      <c r="H11" s="560"/>
    </row>
    <row r="12" spans="1:8" ht="15" customHeight="1">
      <c r="A12"/>
      <c r="B12" s="316" t="s">
        <v>92</v>
      </c>
      <c r="C12" s="559">
        <v>234.502</v>
      </c>
      <c r="D12" s="559"/>
      <c r="E12" s="559">
        <v>272.085</v>
      </c>
      <c r="F12" s="559"/>
      <c r="G12" s="560"/>
      <c r="H12" s="560"/>
    </row>
    <row r="13" spans="1:8" ht="15" customHeight="1">
      <c r="A13"/>
      <c r="B13" s="316" t="s">
        <v>175</v>
      </c>
      <c r="C13" s="559">
        <v>138.579</v>
      </c>
      <c r="D13" s="559"/>
      <c r="E13" s="559">
        <v>101.893</v>
      </c>
      <c r="F13" s="559"/>
      <c r="G13" s="560"/>
      <c r="H13" s="560"/>
    </row>
    <row r="14" spans="1:8" ht="15" customHeight="1">
      <c r="A14"/>
      <c r="B14" s="316" t="s">
        <v>266</v>
      </c>
      <c r="C14" s="559">
        <v>94.748</v>
      </c>
      <c r="D14" s="559"/>
      <c r="E14" s="559">
        <v>95.929</v>
      </c>
      <c r="F14" s="559"/>
      <c r="G14" s="560"/>
      <c r="H14" s="560"/>
    </row>
    <row r="15" spans="1:8" ht="15" customHeight="1">
      <c r="A15"/>
      <c r="B15" s="316" t="s">
        <v>270</v>
      </c>
      <c r="C15" s="559"/>
      <c r="D15" s="559"/>
      <c r="E15" s="559"/>
      <c r="F15" s="559"/>
      <c r="G15" s="560"/>
      <c r="H15" s="560"/>
    </row>
    <row r="16" spans="2:8" ht="15" customHeight="1">
      <c r="B16" s="316" t="s">
        <v>286</v>
      </c>
      <c r="C16" s="559"/>
      <c r="D16" s="559"/>
      <c r="E16" s="559"/>
      <c r="F16" s="559"/>
      <c r="G16" s="560"/>
      <c r="H16" s="560"/>
    </row>
    <row r="17" spans="2:8" ht="15" customHeight="1">
      <c r="B17" s="316" t="s">
        <v>424</v>
      </c>
      <c r="C17" s="559">
        <v>8.448</v>
      </c>
      <c r="D17" s="559"/>
      <c r="E17" s="559">
        <v>7.182</v>
      </c>
      <c r="F17" s="559"/>
      <c r="G17" s="560"/>
      <c r="H17" s="560"/>
    </row>
    <row r="18" spans="2:8" ht="15" customHeight="1">
      <c r="B18" s="316" t="s">
        <v>425</v>
      </c>
      <c r="C18" s="559">
        <v>9.866</v>
      </c>
      <c r="D18" s="559"/>
      <c r="E18" s="559">
        <v>8.816</v>
      </c>
      <c r="F18" s="559"/>
      <c r="G18" s="560"/>
      <c r="H18" s="560"/>
    </row>
    <row r="19" spans="2:8" ht="15" customHeight="1">
      <c r="B19" s="316" t="s">
        <v>426</v>
      </c>
      <c r="C19" s="559">
        <v>9.986</v>
      </c>
      <c r="D19" s="559"/>
      <c r="E19" s="559">
        <v>8.758</v>
      </c>
      <c r="F19" s="559"/>
      <c r="G19" s="560"/>
      <c r="H19" s="560"/>
    </row>
    <row r="20" spans="2:8" ht="15" customHeight="1">
      <c r="B20" s="316" t="s">
        <v>427</v>
      </c>
      <c r="C20" s="559">
        <v>8.819</v>
      </c>
      <c r="D20" s="559"/>
      <c r="E20" s="559">
        <v>8.207</v>
      </c>
      <c r="F20" s="559"/>
      <c r="G20" s="560"/>
      <c r="H20" s="560"/>
    </row>
    <row r="21" spans="2:8" ht="15" customHeight="1">
      <c r="B21" s="316" t="s">
        <v>428</v>
      </c>
      <c r="C21" s="559">
        <v>16.671</v>
      </c>
      <c r="D21" s="559"/>
      <c r="E21" s="559">
        <v>14.6</v>
      </c>
      <c r="F21" s="559"/>
      <c r="G21" s="560"/>
      <c r="H21" s="560"/>
    </row>
    <row r="22" spans="2:8" ht="15" customHeight="1">
      <c r="B22" s="316" t="s">
        <v>429</v>
      </c>
      <c r="C22" s="559">
        <v>9.768</v>
      </c>
      <c r="D22" s="559"/>
      <c r="E22" s="559">
        <v>8.739</v>
      </c>
      <c r="F22" s="559"/>
      <c r="G22" s="560"/>
      <c r="H22" s="560"/>
    </row>
    <row r="23" spans="2:8" ht="15" customHeight="1">
      <c r="B23" s="316" t="s">
        <v>430</v>
      </c>
      <c r="C23" s="559">
        <v>9.675</v>
      </c>
      <c r="D23" s="559"/>
      <c r="E23" s="559">
        <v>8.03</v>
      </c>
      <c r="F23" s="559"/>
      <c r="G23" s="560"/>
      <c r="H23" s="560"/>
    </row>
    <row r="24" spans="2:8" ht="15" customHeight="1">
      <c r="B24" s="316" t="s">
        <v>431</v>
      </c>
      <c r="C24" s="559">
        <v>10.124</v>
      </c>
      <c r="D24" s="559"/>
      <c r="E24" s="559">
        <v>8.857</v>
      </c>
      <c r="F24" s="559"/>
      <c r="G24" s="560"/>
      <c r="H24" s="560"/>
    </row>
    <row r="25" spans="2:8" ht="15" customHeight="1">
      <c r="B25" s="316" t="s">
        <v>432</v>
      </c>
      <c r="C25" s="559">
        <v>9.046</v>
      </c>
      <c r="D25" s="559"/>
      <c r="E25" s="559">
        <v>8.377</v>
      </c>
      <c r="F25" s="559"/>
      <c r="G25" s="560"/>
      <c r="H25" s="560"/>
    </row>
    <row r="26" spans="2:8" ht="15" customHeight="1">
      <c r="B26" s="316" t="s">
        <v>433</v>
      </c>
      <c r="C26" s="559">
        <v>9.726</v>
      </c>
      <c r="D26" s="559"/>
      <c r="E26" s="559">
        <v>8.728</v>
      </c>
      <c r="F26" s="559"/>
      <c r="G26" s="560"/>
      <c r="H26" s="560"/>
    </row>
    <row r="27" spans="2:8" ht="15" customHeight="1">
      <c r="B27" s="316" t="s">
        <v>434</v>
      </c>
      <c r="C27" s="559">
        <v>-1.49</v>
      </c>
      <c r="D27" s="559"/>
      <c r="E27" s="559">
        <v>9.692</v>
      </c>
      <c r="F27" s="559"/>
      <c r="G27" s="560"/>
      <c r="H27" s="560"/>
    </row>
    <row r="28" spans="2:8" ht="15" customHeight="1">
      <c r="B28" s="316" t="s">
        <v>287</v>
      </c>
      <c r="C28" s="559">
        <v>-4.148</v>
      </c>
      <c r="D28" s="559"/>
      <c r="E28" s="559">
        <v>0</v>
      </c>
      <c r="F28" s="559"/>
      <c r="G28" s="560"/>
      <c r="H28" s="560"/>
    </row>
    <row r="29" spans="2:8" ht="15" customHeight="1">
      <c r="B29" s="316" t="s">
        <v>288</v>
      </c>
      <c r="C29" s="559">
        <v>153.579</v>
      </c>
      <c r="D29" s="559"/>
      <c r="E29" s="559">
        <v>153.407</v>
      </c>
      <c r="F29" s="559"/>
      <c r="G29" s="560"/>
      <c r="H29" s="560"/>
    </row>
    <row r="30" spans="1:8" ht="15" customHeight="1">
      <c r="A30"/>
      <c r="B30" s="316" t="s">
        <v>473</v>
      </c>
      <c r="C30" s="559">
        <f>SUM(C17:C29)</f>
        <v>250.07</v>
      </c>
      <c r="D30" s="559"/>
      <c r="E30" s="559">
        <f>SUM(E17:E29)</f>
        <v>253.393</v>
      </c>
      <c r="F30" s="559"/>
      <c r="G30" s="560"/>
      <c r="H30" s="560"/>
    </row>
    <row r="31" spans="1:8" ht="15" customHeight="1" thickBot="1">
      <c r="A31"/>
      <c r="B31" s="162"/>
      <c r="C31" s="572"/>
      <c r="D31" s="572"/>
      <c r="E31" s="572"/>
      <c r="F31" s="559"/>
      <c r="G31" s="560"/>
      <c r="H31" s="560"/>
    </row>
    <row r="32" spans="1:8" ht="15" customHeight="1" thickBot="1">
      <c r="A32" s="576"/>
      <c r="B32" s="208" t="s">
        <v>274</v>
      </c>
      <c r="C32" s="573">
        <f>+C11+C12+C13+C14+C30</f>
        <v>1028.676</v>
      </c>
      <c r="D32" s="573"/>
      <c r="E32" s="573">
        <f>+E11+E12+E13+E14+E30</f>
        <v>1046.428</v>
      </c>
      <c r="F32" s="571"/>
      <c r="G32" s="560"/>
      <c r="H32" s="560"/>
    </row>
    <row r="33" spans="1:8" ht="15" customHeight="1">
      <c r="A33"/>
      <c r="C33" s="559"/>
      <c r="D33" s="559"/>
      <c r="E33" s="559"/>
      <c r="F33" s="559"/>
      <c r="G33" s="560"/>
      <c r="H33" s="560"/>
    </row>
    <row r="34" spans="1:8" ht="15" customHeight="1">
      <c r="A34"/>
      <c r="B34" s="1" t="s">
        <v>273</v>
      </c>
      <c r="C34" s="559">
        <v>-38.34</v>
      </c>
      <c r="D34" s="559"/>
      <c r="E34" s="559">
        <v>-49.682</v>
      </c>
      <c r="F34" s="559"/>
      <c r="G34" s="560"/>
      <c r="H34" s="560"/>
    </row>
    <row r="35" spans="1:8" ht="15" customHeight="1">
      <c r="A35"/>
      <c r="B35" s="1" t="s">
        <v>65</v>
      </c>
      <c r="C35" s="559">
        <v>20.321</v>
      </c>
      <c r="D35" s="559"/>
      <c r="E35" s="559">
        <v>72.2</v>
      </c>
      <c r="F35" s="559"/>
      <c r="G35" s="560"/>
      <c r="H35" s="560"/>
    </row>
    <row r="36" spans="1:8" ht="18" customHeight="1">
      <c r="A36"/>
      <c r="B36" s="1" t="s">
        <v>144</v>
      </c>
      <c r="C36" s="559">
        <v>-15.746</v>
      </c>
      <c r="D36" s="559"/>
      <c r="E36" s="559">
        <v>-20.221</v>
      </c>
      <c r="F36" s="559"/>
      <c r="G36" s="560"/>
      <c r="H36" s="560"/>
    </row>
    <row r="37" spans="1:8" ht="15" customHeight="1" thickBot="1">
      <c r="A37"/>
      <c r="C37" s="572"/>
      <c r="D37" s="572"/>
      <c r="E37" s="572"/>
      <c r="F37" s="559"/>
      <c r="G37" s="560"/>
      <c r="H37" s="560"/>
    </row>
    <row r="38" spans="1:8" ht="18.75" customHeight="1" thickBot="1">
      <c r="A38" s="576"/>
      <c r="B38" s="208" t="s">
        <v>97</v>
      </c>
      <c r="C38" s="573">
        <f>+C32+C34+C35+C36</f>
        <v>994.911</v>
      </c>
      <c r="D38" s="573"/>
      <c r="E38" s="573">
        <f>+E32+E34+E35+E36</f>
        <v>1048.725</v>
      </c>
      <c r="F38" s="571"/>
      <c r="G38" s="560"/>
      <c r="H38" s="560"/>
    </row>
    <row r="39" spans="1:8" ht="15" customHeight="1">
      <c r="A39"/>
      <c r="B39" s="208"/>
      <c r="C39" s="559"/>
      <c r="D39" s="559"/>
      <c r="E39" s="559"/>
      <c r="F39" s="559"/>
      <c r="G39" s="560"/>
      <c r="H39" s="560"/>
    </row>
    <row r="40" spans="1:8" ht="15" customHeight="1">
      <c r="A40"/>
      <c r="B40" s="208"/>
      <c r="C40" s="559"/>
      <c r="D40" s="559"/>
      <c r="E40" s="559"/>
      <c r="F40" s="559"/>
      <c r="G40" s="560"/>
      <c r="H40" s="560"/>
    </row>
    <row r="41" spans="1:8" ht="15" customHeight="1">
      <c r="A41"/>
      <c r="B41" s="209" t="s">
        <v>157</v>
      </c>
      <c r="C41" s="559">
        <v>-10</v>
      </c>
      <c r="D41" s="559"/>
      <c r="E41" s="559">
        <v>-10.7</v>
      </c>
      <c r="F41" s="559"/>
      <c r="G41" s="560"/>
      <c r="H41" s="560"/>
    </row>
    <row r="42" spans="1:8" ht="15" customHeight="1">
      <c r="A42"/>
      <c r="B42" s="1" t="s">
        <v>494</v>
      </c>
      <c r="C42" s="559">
        <v>-6.673</v>
      </c>
      <c r="D42" s="559"/>
      <c r="E42" s="559">
        <v>-4.037</v>
      </c>
      <c r="F42" s="559"/>
      <c r="G42" s="560"/>
      <c r="H42" s="560"/>
    </row>
    <row r="43" spans="1:8" ht="15" customHeight="1">
      <c r="A43"/>
      <c r="B43" s="502" t="s">
        <v>117</v>
      </c>
      <c r="C43" s="559">
        <v>1.5</v>
      </c>
      <c r="D43" s="559"/>
      <c r="E43" s="559">
        <v>1.5</v>
      </c>
      <c r="F43" s="559"/>
      <c r="G43" s="560"/>
      <c r="H43" s="560"/>
    </row>
    <row r="44" spans="1:8" ht="15" customHeight="1" thickBot="1">
      <c r="A44"/>
      <c r="C44" s="572"/>
      <c r="D44" s="572"/>
      <c r="E44" s="572"/>
      <c r="F44" s="559"/>
      <c r="G44" s="560"/>
      <c r="H44" s="560"/>
    </row>
    <row r="45" spans="1:8" ht="15" customHeight="1" thickBot="1">
      <c r="A45" s="576"/>
      <c r="B45" s="137" t="s">
        <v>169</v>
      </c>
      <c r="C45" s="573">
        <f>+C38+C41+C42+C43</f>
        <v>979.738</v>
      </c>
      <c r="D45" s="573"/>
      <c r="E45" s="573">
        <f>+E38+E41+E42+E43</f>
        <v>1035.488</v>
      </c>
      <c r="F45" s="571"/>
      <c r="G45" s="560"/>
      <c r="H45" s="560"/>
    </row>
    <row r="46" spans="1:8" ht="15" customHeight="1">
      <c r="A46"/>
      <c r="B46" s="290"/>
      <c r="C46" s="559"/>
      <c r="D46" s="559"/>
      <c r="E46" s="559"/>
      <c r="F46" s="559"/>
      <c r="G46" s="560"/>
      <c r="H46" s="560"/>
    </row>
    <row r="47" spans="1:8" ht="15" customHeight="1">
      <c r="A47" s="574"/>
      <c r="B47" s="447"/>
      <c r="C47" s="559"/>
      <c r="D47" s="559"/>
      <c r="E47" s="559"/>
      <c r="F47" s="559"/>
      <c r="G47" s="560"/>
      <c r="H47" s="560"/>
    </row>
    <row r="48" spans="1:8" ht="15" customHeight="1">
      <c r="A48" s="574"/>
      <c r="B48" s="447"/>
      <c r="C48" s="559"/>
      <c r="D48" s="559"/>
      <c r="E48" s="559"/>
      <c r="F48" s="559"/>
      <c r="G48" s="560"/>
      <c r="H48" s="560"/>
    </row>
    <row r="49" spans="1:8" ht="15" customHeight="1">
      <c r="A49" s="316"/>
      <c r="B49" s="501"/>
      <c r="C49" s="452"/>
      <c r="D49" s="452"/>
      <c r="E49" s="316"/>
      <c r="G49" s="560"/>
      <c r="H49" s="560"/>
    </row>
    <row r="50" spans="1:8" ht="15" customHeight="1">
      <c r="A50" s="316"/>
      <c r="B50" s="501"/>
      <c r="C50" s="452"/>
      <c r="D50" s="452"/>
      <c r="E50" s="316"/>
      <c r="G50" s="560"/>
      <c r="H50" s="560"/>
    </row>
    <row r="51" spans="1:8" ht="9.75" customHeight="1">
      <c r="A51" s="316"/>
      <c r="B51" s="501"/>
      <c r="C51" s="452"/>
      <c r="D51" s="452"/>
      <c r="E51" s="316"/>
      <c r="G51" s="560"/>
      <c r="H51" s="560"/>
    </row>
    <row r="52" spans="1:8" ht="15" customHeight="1">
      <c r="A52" s="316"/>
      <c r="B52" s="501"/>
      <c r="C52" s="452"/>
      <c r="D52" s="452"/>
      <c r="E52" s="316"/>
      <c r="G52" s="560"/>
      <c r="H52" s="560"/>
    </row>
    <row r="53" spans="1:8" ht="15" customHeight="1">
      <c r="A53" s="316"/>
      <c r="B53" s="316"/>
      <c r="C53" s="452"/>
      <c r="D53" s="452"/>
      <c r="E53" s="316"/>
      <c r="G53" s="560"/>
      <c r="H53" s="560"/>
    </row>
    <row r="54" spans="1:8" ht="15" customHeight="1">
      <c r="A54" s="316"/>
      <c r="B54" s="316"/>
      <c r="C54" s="452"/>
      <c r="D54" s="452"/>
      <c r="E54" s="316"/>
      <c r="G54" s="560"/>
      <c r="H54" s="560"/>
    </row>
    <row r="55" spans="1:8" ht="15" customHeight="1">
      <c r="A55" s="316"/>
      <c r="B55" s="316"/>
      <c r="C55" s="452"/>
      <c r="D55" s="452"/>
      <c r="E55" s="316"/>
      <c r="G55" s="560"/>
      <c r="H55" s="560"/>
    </row>
    <row r="56" spans="1:8" ht="15" customHeight="1">
      <c r="A56" s="316"/>
      <c r="B56" s="316"/>
      <c r="C56" s="452"/>
      <c r="D56" s="452"/>
      <c r="E56" s="316"/>
      <c r="G56" s="560"/>
      <c r="H56" s="560"/>
    </row>
    <row r="57" spans="1:5" ht="9.75" customHeight="1">
      <c r="A57" s="316"/>
      <c r="B57" s="447"/>
      <c r="C57" s="577"/>
      <c r="D57" s="577"/>
      <c r="E57" s="316"/>
    </row>
    <row r="58" spans="1:5" ht="19.5" customHeight="1">
      <c r="A58" s="316"/>
      <c r="B58" s="208"/>
      <c r="C58" s="454"/>
      <c r="D58" s="454"/>
      <c r="E58" s="316"/>
    </row>
    <row r="59" spans="1:5" ht="9.75" customHeight="1">
      <c r="A59" s="316"/>
      <c r="B59" s="316"/>
      <c r="C59" s="453"/>
      <c r="D59" s="453"/>
      <c r="E59" s="316"/>
    </row>
    <row r="60" spans="1:5" ht="15" customHeight="1">
      <c r="A60" s="316"/>
      <c r="B60" s="316"/>
      <c r="C60" s="452"/>
      <c r="D60" s="452"/>
      <c r="E60" s="316"/>
    </row>
    <row r="61" spans="1:5" ht="15" customHeight="1">
      <c r="A61" s="316"/>
      <c r="B61" s="316"/>
      <c r="C61" s="452"/>
      <c r="D61" s="452"/>
      <c r="E61" s="316"/>
    </row>
    <row r="62" spans="1:5" ht="15" customHeight="1">
      <c r="A62" s="316"/>
      <c r="B62" s="209"/>
      <c r="C62" s="452"/>
      <c r="D62" s="452"/>
      <c r="E62" s="316"/>
    </row>
    <row r="63" spans="1:5" ht="12" customHeight="1">
      <c r="A63" s="316"/>
      <c r="B63" s="316"/>
      <c r="C63" s="453"/>
      <c r="D63" s="453"/>
      <c r="E63" s="316"/>
    </row>
    <row r="64" spans="1:5" ht="19.5" customHeight="1">
      <c r="A64" s="316"/>
      <c r="B64" s="208"/>
      <c r="C64" s="454"/>
      <c r="D64" s="454"/>
      <c r="E64" s="316"/>
    </row>
    <row r="65" spans="1:5" ht="19.5" customHeight="1">
      <c r="A65" s="316"/>
      <c r="B65" s="208"/>
      <c r="C65" s="454"/>
      <c r="D65" s="454"/>
      <c r="E65" s="316"/>
    </row>
    <row r="66" spans="1:5" ht="15">
      <c r="A66" s="316"/>
      <c r="B66" s="316"/>
      <c r="C66" s="452"/>
      <c r="D66" s="452"/>
      <c r="E66" s="316"/>
    </row>
    <row r="67" spans="1:5" ht="15">
      <c r="A67" s="316"/>
      <c r="B67" s="316"/>
      <c r="C67" s="452"/>
      <c r="D67" s="452"/>
      <c r="E67" s="316"/>
    </row>
    <row r="68" spans="1:5" ht="19.5" customHeight="1">
      <c r="A68" s="316"/>
      <c r="B68" s="316"/>
      <c r="C68" s="452"/>
      <c r="D68" s="452"/>
      <c r="E68" s="316"/>
    </row>
    <row r="69" spans="1:5" ht="12" customHeight="1">
      <c r="A69" s="316"/>
      <c r="B69" s="501"/>
      <c r="C69" s="453"/>
      <c r="D69" s="453"/>
      <c r="E69" s="316"/>
    </row>
    <row r="70" spans="1:5" ht="19.5" customHeight="1">
      <c r="A70" s="316"/>
      <c r="B70" s="208"/>
      <c r="C70" s="454"/>
      <c r="D70" s="454"/>
      <c r="E70" s="316"/>
    </row>
    <row r="71" spans="1:5" ht="15" customHeight="1">
      <c r="A71" s="316"/>
      <c r="B71" s="316"/>
      <c r="C71" s="454"/>
      <c r="D71" s="454"/>
      <c r="E71" s="316"/>
    </row>
    <row r="72" spans="1:5" ht="15">
      <c r="A72" s="316"/>
      <c r="B72" s="316"/>
      <c r="C72" s="316"/>
      <c r="D72" s="316"/>
      <c r="E72" s="316"/>
    </row>
    <row r="73" spans="1:5" ht="15">
      <c r="A73" s="316"/>
      <c r="B73" s="316"/>
      <c r="C73" s="316"/>
      <c r="D73" s="316"/>
      <c r="E73" s="316"/>
    </row>
    <row r="74" spans="1:5" ht="15">
      <c r="A74" s="316"/>
      <c r="B74" s="316"/>
      <c r="C74" s="316"/>
      <c r="D74" s="316"/>
      <c r="E74" s="316"/>
    </row>
    <row r="75" spans="1:5" ht="15">
      <c r="A75" s="316"/>
      <c r="B75" s="316"/>
      <c r="C75" s="316"/>
      <c r="D75" s="316"/>
      <c r="E75" s="316"/>
    </row>
    <row r="76" spans="1:5" ht="15">
      <c r="A76" s="316"/>
      <c r="B76" s="316"/>
      <c r="C76" s="316"/>
      <c r="D76" s="316"/>
      <c r="E76" s="316"/>
    </row>
    <row r="77" spans="1:5" ht="15">
      <c r="A77" s="316"/>
      <c r="B77" s="316"/>
      <c r="C77" s="316"/>
      <c r="D77" s="316"/>
      <c r="E77" s="316"/>
    </row>
    <row r="78" spans="1:5" ht="15">
      <c r="A78" s="316"/>
      <c r="B78" s="316"/>
      <c r="C78" s="316"/>
      <c r="D78" s="316"/>
      <c r="E78" s="316"/>
    </row>
    <row r="79" spans="1:5" ht="15">
      <c r="A79" s="316"/>
      <c r="B79" s="316"/>
      <c r="C79" s="316"/>
      <c r="D79" s="316"/>
      <c r="E79" s="316"/>
    </row>
    <row r="80" spans="1:5" ht="15">
      <c r="A80" s="316"/>
      <c r="B80" s="316"/>
      <c r="C80" s="316"/>
      <c r="D80" s="316"/>
      <c r="E80" s="316"/>
    </row>
    <row r="81" spans="1:5" ht="15">
      <c r="A81" s="316"/>
      <c r="B81" s="316"/>
      <c r="C81" s="316"/>
      <c r="D81" s="316"/>
      <c r="E81" s="316"/>
    </row>
    <row r="82" spans="1:5" ht="15">
      <c r="A82" s="316"/>
      <c r="B82" s="316"/>
      <c r="C82" s="316"/>
      <c r="D82" s="316"/>
      <c r="E82" s="316"/>
    </row>
    <row r="83" spans="1:5" ht="15">
      <c r="A83" s="316"/>
      <c r="B83" s="316"/>
      <c r="C83" s="316"/>
      <c r="D83" s="316"/>
      <c r="E83" s="316"/>
    </row>
    <row r="84" spans="1:5" ht="15">
      <c r="A84" s="316"/>
      <c r="B84" s="316"/>
      <c r="C84" s="316"/>
      <c r="D84" s="316"/>
      <c r="E84" s="316"/>
    </row>
    <row r="85" spans="1:5" ht="15">
      <c r="A85" s="316"/>
      <c r="B85" s="316"/>
      <c r="C85" s="316"/>
      <c r="D85" s="316"/>
      <c r="E85" s="316"/>
    </row>
    <row r="86" spans="1:5" ht="15">
      <c r="A86" s="316"/>
      <c r="B86" s="316"/>
      <c r="C86" s="316"/>
      <c r="D86" s="316"/>
      <c r="E86" s="316"/>
    </row>
    <row r="87" spans="1:5" ht="15">
      <c r="A87" s="316"/>
      <c r="B87" s="316"/>
      <c r="C87" s="316"/>
      <c r="D87" s="316"/>
      <c r="E87" s="316"/>
    </row>
    <row r="88" spans="1:5" ht="15">
      <c r="A88" s="316"/>
      <c r="B88" s="316"/>
      <c r="C88" s="316"/>
      <c r="D88" s="316"/>
      <c r="E88" s="316"/>
    </row>
    <row r="89" spans="1:5" ht="15">
      <c r="A89" s="316"/>
      <c r="B89" s="316"/>
      <c r="C89" s="316"/>
      <c r="D89" s="316"/>
      <c r="E89" s="316"/>
    </row>
    <row r="90" spans="1:5" ht="15">
      <c r="A90" s="316"/>
      <c r="B90" s="316"/>
      <c r="C90" s="316"/>
      <c r="D90" s="316"/>
      <c r="E90" s="316"/>
    </row>
    <row r="91" spans="1:5" ht="15">
      <c r="A91" s="316"/>
      <c r="B91" s="316"/>
      <c r="C91" s="316"/>
      <c r="D91" s="316"/>
      <c r="E91" s="316"/>
    </row>
    <row r="92" spans="1:5" ht="15">
      <c r="A92" s="316"/>
      <c r="B92" s="316"/>
      <c r="C92" s="316"/>
      <c r="D92" s="316"/>
      <c r="E92" s="316"/>
    </row>
    <row r="93" spans="1:5" ht="15">
      <c r="A93" s="316"/>
      <c r="B93" s="316"/>
      <c r="C93" s="316"/>
      <c r="D93" s="316"/>
      <c r="E93" s="316"/>
    </row>
    <row r="94" spans="1:5" ht="15">
      <c r="A94" s="316"/>
      <c r="B94" s="316"/>
      <c r="C94" s="316"/>
      <c r="D94" s="316"/>
      <c r="E94" s="316"/>
    </row>
    <row r="95" spans="1:5" ht="15">
      <c r="A95" s="316"/>
      <c r="B95" s="316"/>
      <c r="C95" s="316"/>
      <c r="D95" s="316"/>
      <c r="E95" s="316"/>
    </row>
    <row r="96" spans="1:5" ht="15">
      <c r="A96" s="316"/>
      <c r="B96" s="316"/>
      <c r="C96" s="316"/>
      <c r="D96" s="316"/>
      <c r="E96" s="316"/>
    </row>
    <row r="97" spans="1:5" ht="15">
      <c r="A97" s="316"/>
      <c r="B97" s="316"/>
      <c r="C97" s="316"/>
      <c r="D97" s="316"/>
      <c r="E97" s="316"/>
    </row>
    <row r="98" spans="1:5" ht="15">
      <c r="A98" s="316"/>
      <c r="B98" s="316"/>
      <c r="C98" s="316"/>
      <c r="D98" s="316"/>
      <c r="E98" s="316"/>
    </row>
    <row r="99" spans="1:5" ht="15">
      <c r="A99" s="316"/>
      <c r="B99" s="316"/>
      <c r="C99" s="316"/>
      <c r="D99" s="316"/>
      <c r="E99" s="316"/>
    </row>
    <row r="100" spans="1:5" ht="15">
      <c r="A100" s="316"/>
      <c r="B100" s="316"/>
      <c r="C100" s="316"/>
      <c r="D100" s="316"/>
      <c r="E100" s="316"/>
    </row>
    <row r="101" spans="1:5" ht="15">
      <c r="A101" s="316"/>
      <c r="B101" s="316"/>
      <c r="C101" s="316"/>
      <c r="D101" s="316"/>
      <c r="E101" s="316"/>
    </row>
    <row r="102" spans="1:5" ht="15">
      <c r="A102" s="316"/>
      <c r="B102" s="316"/>
      <c r="C102" s="316"/>
      <c r="D102" s="316"/>
      <c r="E102" s="316"/>
    </row>
    <row r="103" spans="1:5" ht="15">
      <c r="A103" s="316"/>
      <c r="B103" s="316"/>
      <c r="C103" s="316"/>
      <c r="D103" s="316"/>
      <c r="E103" s="316"/>
    </row>
    <row r="104" spans="1:5" ht="15">
      <c r="A104" s="316"/>
      <c r="B104" s="316"/>
      <c r="C104" s="316"/>
      <c r="D104" s="316"/>
      <c r="E104" s="316"/>
    </row>
    <row r="105" spans="1:5" ht="15">
      <c r="A105" s="316"/>
      <c r="B105" s="316"/>
      <c r="C105" s="316"/>
      <c r="D105" s="316"/>
      <c r="E105" s="316"/>
    </row>
    <row r="106" spans="1:5" ht="15">
      <c r="A106" s="316"/>
      <c r="B106" s="316"/>
      <c r="C106" s="316"/>
      <c r="D106" s="316"/>
      <c r="E106" s="316"/>
    </row>
    <row r="107" spans="1:5" ht="15">
      <c r="A107" s="316"/>
      <c r="B107" s="316"/>
      <c r="C107" s="316"/>
      <c r="D107" s="316"/>
      <c r="E107" s="316"/>
    </row>
    <row r="108" spans="1:5" ht="15">
      <c r="A108" s="316"/>
      <c r="B108" s="316"/>
      <c r="C108" s="316"/>
      <c r="D108" s="316"/>
      <c r="E108" s="316"/>
    </row>
    <row r="109" spans="1:5" ht="15">
      <c r="A109" s="316"/>
      <c r="B109" s="316"/>
      <c r="C109" s="316"/>
      <c r="D109" s="316"/>
      <c r="E109" s="316"/>
    </row>
    <row r="110" spans="1:5" ht="15">
      <c r="A110" s="316"/>
      <c r="B110" s="316"/>
      <c r="C110" s="316"/>
      <c r="D110" s="316"/>
      <c r="E110" s="316"/>
    </row>
    <row r="111" spans="1:5" ht="15">
      <c r="A111" s="316"/>
      <c r="B111" s="316"/>
      <c r="C111" s="316"/>
      <c r="D111" s="316"/>
      <c r="E111" s="316"/>
    </row>
    <row r="112" spans="1:5" ht="15">
      <c r="A112" s="316"/>
      <c r="B112" s="316"/>
      <c r="C112" s="316"/>
      <c r="D112" s="316"/>
      <c r="E112" s="316"/>
    </row>
    <row r="113" spans="1:5" ht="15">
      <c r="A113" s="316"/>
      <c r="B113" s="316"/>
      <c r="C113" s="316"/>
      <c r="D113" s="316"/>
      <c r="E113" s="316"/>
    </row>
    <row r="114" spans="1:5" ht="15">
      <c r="A114" s="316"/>
      <c r="B114" s="316"/>
      <c r="C114" s="316"/>
      <c r="D114" s="316"/>
      <c r="E114" s="316"/>
    </row>
    <row r="115" spans="1:5" ht="15">
      <c r="A115" s="316"/>
      <c r="B115" s="316"/>
      <c r="C115" s="316"/>
      <c r="D115" s="316"/>
      <c r="E115" s="316"/>
    </row>
    <row r="116" spans="1:5" ht="15">
      <c r="A116" s="316"/>
      <c r="B116" s="316"/>
      <c r="C116" s="316"/>
      <c r="D116" s="316"/>
      <c r="E116" s="316"/>
    </row>
    <row r="117" spans="1:5" ht="15">
      <c r="A117" s="316"/>
      <c r="B117" s="316"/>
      <c r="C117" s="316"/>
      <c r="D117" s="316"/>
      <c r="E117" s="316"/>
    </row>
    <row r="118" spans="1:5" ht="15">
      <c r="A118" s="316"/>
      <c r="B118" s="316"/>
      <c r="C118" s="316"/>
      <c r="D118" s="316"/>
      <c r="E118" s="316"/>
    </row>
    <row r="119" spans="1:5" ht="15">
      <c r="A119" s="316"/>
      <c r="B119" s="316"/>
      <c r="C119" s="316"/>
      <c r="D119" s="316"/>
      <c r="E119" s="316"/>
    </row>
    <row r="120" spans="1:5" ht="15">
      <c r="A120" s="316"/>
      <c r="B120" s="316"/>
      <c r="C120" s="316"/>
      <c r="D120" s="316"/>
      <c r="E120" s="316"/>
    </row>
    <row r="121" spans="1:5" ht="15">
      <c r="A121" s="316"/>
      <c r="B121" s="316"/>
      <c r="C121" s="316"/>
      <c r="D121" s="316"/>
      <c r="E121" s="316"/>
    </row>
    <row r="122" spans="1:5" ht="15">
      <c r="A122" s="316"/>
      <c r="B122" s="316"/>
      <c r="C122" s="316"/>
      <c r="D122" s="316"/>
      <c r="E122" s="316"/>
    </row>
    <row r="123" spans="1:5" ht="15">
      <c r="A123" s="316"/>
      <c r="B123" s="316"/>
      <c r="C123" s="316"/>
      <c r="D123" s="316"/>
      <c r="E123" s="316"/>
    </row>
    <row r="124" spans="1:5" ht="15">
      <c r="A124" s="316"/>
      <c r="B124" s="316"/>
      <c r="C124" s="316"/>
      <c r="D124" s="316"/>
      <c r="E124" s="316"/>
    </row>
    <row r="125" spans="1:5" ht="15">
      <c r="A125" s="316"/>
      <c r="B125" s="316"/>
      <c r="C125" s="316"/>
      <c r="D125" s="316"/>
      <c r="E125" s="316"/>
    </row>
    <row r="126" spans="1:5" ht="15">
      <c r="A126" s="316"/>
      <c r="B126" s="316"/>
      <c r="C126" s="316"/>
      <c r="D126" s="316"/>
      <c r="E126" s="316"/>
    </row>
    <row r="127" spans="1:5" ht="15">
      <c r="A127" s="316"/>
      <c r="B127" s="316"/>
      <c r="C127" s="316"/>
      <c r="D127" s="316"/>
      <c r="E127" s="316"/>
    </row>
    <row r="128" spans="1:5" ht="15">
      <c r="A128" s="316"/>
      <c r="B128" s="316"/>
      <c r="C128" s="316"/>
      <c r="D128" s="316"/>
      <c r="E128" s="316"/>
    </row>
    <row r="129" spans="1:5" ht="15">
      <c r="A129" s="316"/>
      <c r="B129" s="316"/>
      <c r="C129" s="316"/>
      <c r="D129" s="316"/>
      <c r="E129" s="316"/>
    </row>
    <row r="130" spans="1:5" ht="15">
      <c r="A130" s="316"/>
      <c r="B130" s="316"/>
      <c r="C130" s="316"/>
      <c r="D130" s="316"/>
      <c r="E130" s="316"/>
    </row>
    <row r="131" spans="1:5" ht="15">
      <c r="A131" s="316"/>
      <c r="B131" s="316"/>
      <c r="C131" s="316"/>
      <c r="D131" s="316"/>
      <c r="E131" s="316"/>
    </row>
    <row r="132" spans="1:5" ht="15">
      <c r="A132" s="316"/>
      <c r="B132" s="316"/>
      <c r="C132" s="316"/>
      <c r="D132" s="316"/>
      <c r="E132" s="316"/>
    </row>
    <row r="133" spans="1:5" ht="15">
      <c r="A133" s="316"/>
      <c r="B133" s="316"/>
      <c r="C133" s="316"/>
      <c r="D133" s="316"/>
      <c r="E133" s="316"/>
    </row>
    <row r="134" spans="1:5" ht="15">
      <c r="A134" s="316"/>
      <c r="B134" s="316"/>
      <c r="C134" s="316"/>
      <c r="D134" s="316"/>
      <c r="E134" s="316"/>
    </row>
    <row r="135" spans="1:5" ht="15">
      <c r="A135" s="316"/>
      <c r="B135" s="316"/>
      <c r="C135" s="316"/>
      <c r="D135" s="316"/>
      <c r="E135" s="316"/>
    </row>
    <row r="136" spans="1:5" ht="15">
      <c r="A136" s="316"/>
      <c r="B136" s="316"/>
      <c r="C136" s="316"/>
      <c r="D136" s="316"/>
      <c r="E136" s="316"/>
    </row>
    <row r="137" spans="1:5" ht="15">
      <c r="A137" s="316"/>
      <c r="B137" s="316"/>
      <c r="C137" s="316"/>
      <c r="D137" s="316"/>
      <c r="E137" s="316"/>
    </row>
    <row r="138" spans="1:5" ht="15">
      <c r="A138" s="316"/>
      <c r="B138" s="316"/>
      <c r="C138" s="316"/>
      <c r="D138" s="316"/>
      <c r="E138" s="316"/>
    </row>
    <row r="139" spans="1:5" ht="15">
      <c r="A139" s="316"/>
      <c r="B139" s="316"/>
      <c r="C139" s="316"/>
      <c r="D139" s="316"/>
      <c r="E139" s="316"/>
    </row>
    <row r="140" spans="1:5" ht="15">
      <c r="A140" s="316"/>
      <c r="B140" s="316"/>
      <c r="C140" s="316"/>
      <c r="D140" s="316"/>
      <c r="E140" s="316"/>
    </row>
    <row r="141" spans="1:5" ht="15">
      <c r="A141" s="316"/>
      <c r="B141" s="316"/>
      <c r="C141" s="316"/>
      <c r="D141" s="316"/>
      <c r="E141" s="316"/>
    </row>
    <row r="142" spans="1:5" ht="15">
      <c r="A142" s="316"/>
      <c r="B142" s="316"/>
      <c r="C142" s="316"/>
      <c r="D142" s="316"/>
      <c r="E142" s="316"/>
    </row>
    <row r="143" spans="1:5" ht="15">
      <c r="A143" s="316"/>
      <c r="B143" s="316"/>
      <c r="C143" s="316"/>
      <c r="D143" s="316"/>
      <c r="E143" s="316"/>
    </row>
    <row r="144" spans="1:5" ht="15">
      <c r="A144" s="316"/>
      <c r="B144" s="316"/>
      <c r="C144" s="316"/>
      <c r="D144" s="316"/>
      <c r="E144" s="316"/>
    </row>
    <row r="145" spans="1:5" ht="15">
      <c r="A145" s="316"/>
      <c r="B145" s="316"/>
      <c r="C145" s="316"/>
      <c r="D145" s="316"/>
      <c r="E145" s="316"/>
    </row>
    <row r="146" spans="1:5" ht="15">
      <c r="A146" s="316"/>
      <c r="B146" s="316"/>
      <c r="C146" s="316"/>
      <c r="D146" s="316"/>
      <c r="E146" s="316"/>
    </row>
    <row r="147" spans="1:5" ht="15">
      <c r="A147" s="316"/>
      <c r="B147" s="316"/>
      <c r="C147" s="316"/>
      <c r="D147" s="316"/>
      <c r="E147" s="316"/>
    </row>
    <row r="148" spans="1:5" ht="15">
      <c r="A148" s="316"/>
      <c r="B148" s="316"/>
      <c r="C148" s="316"/>
      <c r="D148" s="316"/>
      <c r="E148" s="316"/>
    </row>
    <row r="149" spans="1:5" ht="15">
      <c r="A149" s="316"/>
      <c r="B149" s="316"/>
      <c r="C149" s="316"/>
      <c r="D149" s="316"/>
      <c r="E149" s="316"/>
    </row>
    <row r="150" spans="1:5" ht="15">
      <c r="A150" s="316"/>
      <c r="B150" s="316"/>
      <c r="C150" s="316"/>
      <c r="D150" s="316"/>
      <c r="E150" s="316"/>
    </row>
    <row r="151" spans="1:5" ht="15">
      <c r="A151" s="316"/>
      <c r="B151" s="316"/>
      <c r="C151" s="316"/>
      <c r="D151" s="316"/>
      <c r="E151" s="316"/>
    </row>
    <row r="152" spans="1:5" ht="15">
      <c r="A152" s="316"/>
      <c r="B152" s="316"/>
      <c r="C152" s="316"/>
      <c r="D152" s="316"/>
      <c r="E152" s="316"/>
    </row>
    <row r="153" spans="1:5" ht="15">
      <c r="A153" s="316"/>
      <c r="B153" s="316"/>
      <c r="C153" s="316"/>
      <c r="D153" s="316"/>
      <c r="E153" s="316"/>
    </row>
    <row r="154" spans="1:5" ht="15">
      <c r="A154" s="316"/>
      <c r="B154" s="316"/>
      <c r="C154" s="316"/>
      <c r="D154" s="316"/>
      <c r="E154" s="316"/>
    </row>
    <row r="155" spans="1:5" ht="15">
      <c r="A155" s="316"/>
      <c r="B155" s="316"/>
      <c r="C155" s="316"/>
      <c r="D155" s="316"/>
      <c r="E155" s="316"/>
    </row>
    <row r="156" spans="1:5" ht="15">
      <c r="A156" s="316"/>
      <c r="B156" s="316"/>
      <c r="C156" s="316"/>
      <c r="D156" s="316"/>
      <c r="E156" s="316"/>
    </row>
    <row r="157" spans="1:5" ht="15">
      <c r="A157" s="316"/>
      <c r="B157" s="316"/>
      <c r="C157" s="316"/>
      <c r="D157" s="316"/>
      <c r="E157" s="316"/>
    </row>
    <row r="158" spans="1:5" ht="15">
      <c r="A158" s="316"/>
      <c r="B158" s="316"/>
      <c r="C158" s="316"/>
      <c r="D158" s="316"/>
      <c r="E158" s="316"/>
    </row>
    <row r="159" spans="1:5" ht="15">
      <c r="A159" s="316"/>
      <c r="B159" s="316"/>
      <c r="C159" s="316"/>
      <c r="D159" s="316"/>
      <c r="E159" s="316"/>
    </row>
    <row r="160" spans="1:5" ht="15">
      <c r="A160" s="316"/>
      <c r="B160" s="316"/>
      <c r="C160" s="316"/>
      <c r="D160" s="316"/>
      <c r="E160" s="316"/>
    </row>
    <row r="161" spans="1:5" ht="15">
      <c r="A161" s="316"/>
      <c r="B161" s="316"/>
      <c r="C161" s="316"/>
      <c r="D161" s="316"/>
      <c r="E161" s="316"/>
    </row>
    <row r="162" spans="1:5" ht="15">
      <c r="A162" s="316"/>
      <c r="B162" s="316"/>
      <c r="C162" s="316"/>
      <c r="D162" s="316"/>
      <c r="E162" s="316"/>
    </row>
    <row r="163" spans="1:5" ht="15">
      <c r="A163" s="316"/>
      <c r="B163" s="316"/>
      <c r="C163" s="316"/>
      <c r="D163" s="316"/>
      <c r="E163" s="316"/>
    </row>
    <row r="164" spans="1:5" ht="15">
      <c r="A164" s="316"/>
      <c r="B164" s="316"/>
      <c r="C164" s="316"/>
      <c r="D164" s="316"/>
      <c r="E164" s="316"/>
    </row>
    <row r="165" spans="1:5" ht="15">
      <c r="A165" s="316"/>
      <c r="B165" s="316"/>
      <c r="C165" s="316"/>
      <c r="D165" s="316"/>
      <c r="E165" s="316"/>
    </row>
    <row r="166" spans="1:5" ht="15">
      <c r="A166" s="316"/>
      <c r="B166" s="316"/>
      <c r="C166" s="316"/>
      <c r="D166" s="316"/>
      <c r="E166" s="316"/>
    </row>
    <row r="167" spans="1:5" ht="15">
      <c r="A167" s="316"/>
      <c r="B167" s="316"/>
      <c r="C167" s="316"/>
      <c r="D167" s="316"/>
      <c r="E167" s="316"/>
    </row>
    <row r="168" spans="1:5" ht="15">
      <c r="A168" s="316"/>
      <c r="B168" s="316"/>
      <c r="C168" s="316"/>
      <c r="D168" s="316"/>
      <c r="E168" s="316"/>
    </row>
    <row r="169" spans="1:5" ht="15">
      <c r="A169" s="316"/>
      <c r="B169" s="316"/>
      <c r="C169" s="316"/>
      <c r="D169" s="316"/>
      <c r="E169" s="316"/>
    </row>
    <row r="170" spans="1:5" ht="15">
      <c r="A170" s="316"/>
      <c r="B170" s="316"/>
      <c r="C170" s="316"/>
      <c r="D170" s="316"/>
      <c r="E170" s="316"/>
    </row>
    <row r="171" spans="1:5" ht="15">
      <c r="A171" s="316"/>
      <c r="B171" s="316"/>
      <c r="C171" s="316"/>
      <c r="D171" s="316"/>
      <c r="E171" s="316"/>
    </row>
    <row r="172" spans="1:5" ht="15">
      <c r="A172" s="316"/>
      <c r="B172" s="316"/>
      <c r="C172" s="316"/>
      <c r="D172" s="316"/>
      <c r="E172" s="316"/>
    </row>
    <row r="173" spans="1:5" ht="15">
      <c r="A173" s="316"/>
      <c r="B173" s="316"/>
      <c r="C173" s="316"/>
      <c r="D173" s="316"/>
      <c r="E173" s="316"/>
    </row>
    <row r="174" spans="1:5" ht="15">
      <c r="A174" s="316"/>
      <c r="B174" s="316"/>
      <c r="C174" s="316"/>
      <c r="D174" s="316"/>
      <c r="E174" s="316"/>
    </row>
    <row r="175" spans="1:5" ht="15">
      <c r="A175" s="316"/>
      <c r="B175" s="316"/>
      <c r="C175" s="316"/>
      <c r="D175" s="316"/>
      <c r="E175" s="316"/>
    </row>
    <row r="176" spans="1:5" ht="15">
      <c r="A176" s="316"/>
      <c r="B176" s="316"/>
      <c r="C176" s="316"/>
      <c r="D176" s="316"/>
      <c r="E176" s="316"/>
    </row>
    <row r="177" spans="1:5" ht="15">
      <c r="A177" s="316"/>
      <c r="B177" s="316"/>
      <c r="C177" s="316"/>
      <c r="D177" s="316"/>
      <c r="E177" s="316"/>
    </row>
    <row r="178" spans="1:5" ht="15">
      <c r="A178" s="316"/>
      <c r="B178" s="316"/>
      <c r="C178" s="316"/>
      <c r="D178" s="316"/>
      <c r="E178" s="316"/>
    </row>
    <row r="179" spans="1:5" ht="15">
      <c r="A179" s="316"/>
      <c r="B179" s="316"/>
      <c r="C179" s="316"/>
      <c r="D179" s="316"/>
      <c r="E179" s="316"/>
    </row>
    <row r="180" spans="1:5" ht="15">
      <c r="A180" s="316"/>
      <c r="B180" s="316"/>
      <c r="C180" s="316"/>
      <c r="D180" s="316"/>
      <c r="E180" s="316"/>
    </row>
    <row r="181" spans="1:5" ht="15">
      <c r="A181" s="316"/>
      <c r="B181" s="316"/>
      <c r="C181" s="316"/>
      <c r="D181" s="316"/>
      <c r="E181" s="316"/>
    </row>
    <row r="182" spans="1:5" ht="15">
      <c r="A182" s="316"/>
      <c r="B182" s="316"/>
      <c r="C182" s="316"/>
      <c r="D182" s="316"/>
      <c r="E182" s="316"/>
    </row>
    <row r="183" spans="1:5" ht="15">
      <c r="A183" s="316"/>
      <c r="B183" s="316"/>
      <c r="C183" s="316"/>
      <c r="D183" s="316"/>
      <c r="E183" s="316"/>
    </row>
    <row r="184" spans="1:5" ht="15">
      <c r="A184" s="316"/>
      <c r="B184" s="316"/>
      <c r="C184" s="316"/>
      <c r="D184" s="316"/>
      <c r="E184" s="316"/>
    </row>
    <row r="185" spans="1:5" ht="15">
      <c r="A185" s="316"/>
      <c r="B185" s="316"/>
      <c r="C185" s="316"/>
      <c r="D185" s="316"/>
      <c r="E185" s="316"/>
    </row>
    <row r="186" spans="1:5" ht="15">
      <c r="A186" s="316"/>
      <c r="B186" s="316"/>
      <c r="C186" s="316"/>
      <c r="D186" s="316"/>
      <c r="E186" s="316"/>
    </row>
    <row r="187" spans="1:5" ht="15">
      <c r="A187" s="316"/>
      <c r="B187" s="316"/>
      <c r="C187" s="316"/>
      <c r="D187" s="316"/>
      <c r="E187" s="316"/>
    </row>
    <row r="188" spans="1:5" ht="15">
      <c r="A188" s="316"/>
      <c r="B188" s="316"/>
      <c r="C188" s="316"/>
      <c r="D188" s="316"/>
      <c r="E188" s="316"/>
    </row>
    <row r="189" spans="1:5" ht="15">
      <c r="A189" s="316"/>
      <c r="B189" s="316"/>
      <c r="C189" s="316"/>
      <c r="D189" s="316"/>
      <c r="E189" s="316"/>
    </row>
    <row r="190" spans="1:5" ht="15">
      <c r="A190" s="316"/>
      <c r="B190" s="316"/>
      <c r="C190" s="316"/>
      <c r="D190" s="316"/>
      <c r="E190" s="316"/>
    </row>
    <row r="191" spans="1:5" ht="15">
      <c r="A191" s="316"/>
      <c r="B191" s="316"/>
      <c r="C191" s="316"/>
      <c r="D191" s="316"/>
      <c r="E191" s="316"/>
    </row>
    <row r="192" spans="1:5" ht="15">
      <c r="A192" s="316"/>
      <c r="B192" s="316"/>
      <c r="C192" s="316"/>
      <c r="D192" s="316"/>
      <c r="E192" s="316"/>
    </row>
    <row r="193" spans="1:5" ht="15">
      <c r="A193" s="316"/>
      <c r="B193" s="316"/>
      <c r="C193" s="316"/>
      <c r="D193" s="316"/>
      <c r="E193" s="316"/>
    </row>
    <row r="194" spans="1:5" ht="15">
      <c r="A194" s="316"/>
      <c r="B194" s="316"/>
      <c r="C194" s="316"/>
      <c r="D194" s="316"/>
      <c r="E194" s="316"/>
    </row>
    <row r="195" spans="1:5" ht="15">
      <c r="A195" s="316"/>
      <c r="B195" s="316"/>
      <c r="C195" s="316"/>
      <c r="D195" s="316"/>
      <c r="E195" s="316"/>
    </row>
    <row r="196" spans="1:5" ht="15">
      <c r="A196" s="316"/>
      <c r="B196" s="316"/>
      <c r="C196" s="316"/>
      <c r="D196" s="316"/>
      <c r="E196" s="316"/>
    </row>
    <row r="197" spans="1:5" ht="15">
      <c r="A197" s="316"/>
      <c r="B197" s="316"/>
      <c r="C197" s="316"/>
      <c r="D197" s="316"/>
      <c r="E197" s="316"/>
    </row>
    <row r="198" spans="1:5" ht="15">
      <c r="A198" s="316"/>
      <c r="B198" s="316"/>
      <c r="C198" s="316"/>
      <c r="D198" s="316"/>
      <c r="E198" s="316"/>
    </row>
    <row r="199" spans="1:5" ht="15">
      <c r="A199" s="316"/>
      <c r="B199" s="316"/>
      <c r="C199" s="316"/>
      <c r="D199" s="316"/>
      <c r="E199" s="316"/>
    </row>
    <row r="200" spans="1:5" ht="15">
      <c r="A200" s="316"/>
      <c r="B200" s="316"/>
      <c r="C200" s="316"/>
      <c r="D200" s="316"/>
      <c r="E200" s="316"/>
    </row>
    <row r="201" spans="1:5" ht="15">
      <c r="A201" s="316"/>
      <c r="B201" s="316"/>
      <c r="C201" s="316"/>
      <c r="D201" s="316"/>
      <c r="E201" s="316"/>
    </row>
    <row r="202" spans="1:5" ht="15">
      <c r="A202" s="316"/>
      <c r="B202" s="316"/>
      <c r="C202" s="316"/>
      <c r="D202" s="316"/>
      <c r="E202" s="316"/>
    </row>
    <row r="203" spans="1:5" ht="15">
      <c r="A203" s="316"/>
      <c r="B203" s="316"/>
      <c r="C203" s="316"/>
      <c r="D203" s="316"/>
      <c r="E203" s="316"/>
    </row>
    <row r="204" spans="1:5" ht="15">
      <c r="A204" s="316"/>
      <c r="B204" s="316"/>
      <c r="C204" s="316"/>
      <c r="D204" s="316"/>
      <c r="E204" s="316"/>
    </row>
    <row r="205" spans="1:5" ht="15">
      <c r="A205" s="316"/>
      <c r="B205" s="316"/>
      <c r="C205" s="316"/>
      <c r="D205" s="316"/>
      <c r="E205" s="316"/>
    </row>
    <row r="206" spans="1:5" ht="15">
      <c r="A206" s="316"/>
      <c r="B206" s="316"/>
      <c r="C206" s="316"/>
      <c r="D206" s="316"/>
      <c r="E206" s="316"/>
    </row>
    <row r="207" spans="1:5" ht="15">
      <c r="A207" s="316"/>
      <c r="B207" s="316"/>
      <c r="C207" s="316"/>
      <c r="D207" s="316"/>
      <c r="E207" s="316"/>
    </row>
    <row r="208" spans="1:5" ht="15">
      <c r="A208" s="316"/>
      <c r="B208" s="316"/>
      <c r="C208" s="316"/>
      <c r="D208" s="316"/>
      <c r="E208" s="316"/>
    </row>
    <row r="209" spans="1:5" ht="15">
      <c r="A209" s="316"/>
      <c r="B209" s="316"/>
      <c r="C209" s="316"/>
      <c r="D209" s="316"/>
      <c r="E209" s="316"/>
    </row>
    <row r="210" spans="1:5" ht="15">
      <c r="A210" s="316"/>
      <c r="B210" s="316"/>
      <c r="C210" s="316"/>
      <c r="D210" s="316"/>
      <c r="E210" s="316"/>
    </row>
    <row r="211" spans="1:5" ht="15">
      <c r="A211" s="316"/>
      <c r="B211" s="316"/>
      <c r="C211" s="316"/>
      <c r="D211" s="316"/>
      <c r="E211" s="316"/>
    </row>
    <row r="212" spans="1:5" ht="15">
      <c r="A212" s="316"/>
      <c r="B212" s="316"/>
      <c r="C212" s="316"/>
      <c r="D212" s="316"/>
      <c r="E212" s="316"/>
    </row>
    <row r="213" spans="1:5" ht="15">
      <c r="A213" s="316"/>
      <c r="B213" s="316"/>
      <c r="C213" s="316"/>
      <c r="D213" s="316"/>
      <c r="E213" s="316"/>
    </row>
    <row r="214" spans="1:5" ht="15">
      <c r="A214" s="316"/>
      <c r="B214" s="316"/>
      <c r="C214" s="316"/>
      <c r="D214" s="316"/>
      <c r="E214" s="316"/>
    </row>
    <row r="215" spans="1:5" ht="15">
      <c r="A215" s="316"/>
      <c r="B215" s="316"/>
      <c r="C215" s="316"/>
      <c r="D215" s="316"/>
      <c r="E215" s="316"/>
    </row>
    <row r="216" spans="1:5" ht="15">
      <c r="A216" s="316"/>
      <c r="B216" s="316"/>
      <c r="C216" s="316"/>
      <c r="D216" s="316"/>
      <c r="E216" s="316"/>
    </row>
    <row r="217" spans="1:5" ht="15">
      <c r="A217" s="316"/>
      <c r="B217" s="316"/>
      <c r="C217" s="316"/>
      <c r="D217" s="316"/>
      <c r="E217" s="316"/>
    </row>
    <row r="218" spans="1:5" ht="15">
      <c r="A218" s="316"/>
      <c r="B218" s="316"/>
      <c r="C218" s="316"/>
      <c r="D218" s="316"/>
      <c r="E218" s="316"/>
    </row>
    <row r="219" spans="1:5" ht="15">
      <c r="A219" s="316"/>
      <c r="B219" s="316"/>
      <c r="C219" s="316"/>
      <c r="D219" s="316"/>
      <c r="E219" s="316"/>
    </row>
    <row r="220" spans="1:5" ht="15">
      <c r="A220" s="316"/>
      <c r="B220" s="316"/>
      <c r="C220" s="316"/>
      <c r="D220" s="316"/>
      <c r="E220" s="316"/>
    </row>
    <row r="221" spans="1:5" ht="15">
      <c r="A221" s="316"/>
      <c r="B221" s="316"/>
      <c r="C221" s="316"/>
      <c r="D221" s="316"/>
      <c r="E221" s="316"/>
    </row>
    <row r="222" spans="1:5" ht="15">
      <c r="A222" s="316"/>
      <c r="B222" s="316"/>
      <c r="C222" s="316"/>
      <c r="D222" s="316"/>
      <c r="E222" s="316"/>
    </row>
    <row r="223" spans="1:5" ht="15">
      <c r="A223" s="316"/>
      <c r="B223" s="316"/>
      <c r="C223" s="316"/>
      <c r="D223" s="316"/>
      <c r="E223" s="316"/>
    </row>
    <row r="224" spans="1:5" ht="15">
      <c r="A224" s="316"/>
      <c r="B224" s="316"/>
      <c r="C224" s="316"/>
      <c r="D224" s="316"/>
      <c r="E224" s="316"/>
    </row>
    <row r="225" spans="1:5" ht="15">
      <c r="A225" s="316"/>
      <c r="B225" s="316"/>
      <c r="C225" s="316"/>
      <c r="D225" s="316"/>
      <c r="E225" s="316"/>
    </row>
    <row r="226" spans="1:5" ht="15">
      <c r="A226" s="316"/>
      <c r="B226" s="316"/>
      <c r="C226" s="316"/>
      <c r="D226" s="316"/>
      <c r="E226" s="316"/>
    </row>
    <row r="227" spans="1:5" ht="15">
      <c r="A227" s="316"/>
      <c r="B227" s="316"/>
      <c r="C227" s="316"/>
      <c r="D227" s="316"/>
      <c r="E227" s="316"/>
    </row>
    <row r="228" spans="1:5" ht="15">
      <c r="A228" s="316"/>
      <c r="B228" s="316"/>
      <c r="C228" s="316"/>
      <c r="D228" s="316"/>
      <c r="E228" s="316"/>
    </row>
    <row r="229" spans="1:5" ht="15">
      <c r="A229" s="316"/>
      <c r="B229" s="316"/>
      <c r="C229" s="316"/>
      <c r="D229" s="316"/>
      <c r="E229" s="316"/>
    </row>
    <row r="230" spans="1:5" ht="15">
      <c r="A230" s="316"/>
      <c r="B230" s="316"/>
      <c r="C230" s="316"/>
      <c r="D230" s="316"/>
      <c r="E230" s="316"/>
    </row>
    <row r="231" spans="1:5" ht="15">
      <c r="A231" s="316"/>
      <c r="B231" s="316"/>
      <c r="C231" s="316"/>
      <c r="D231" s="316"/>
      <c r="E231" s="316"/>
    </row>
    <row r="232" spans="1:5" ht="15">
      <c r="A232" s="316"/>
      <c r="B232" s="316"/>
      <c r="C232" s="316"/>
      <c r="D232" s="316"/>
      <c r="E232" s="316"/>
    </row>
    <row r="233" spans="1:5" ht="15">
      <c r="A233" s="316"/>
      <c r="B233" s="316"/>
      <c r="C233" s="316"/>
      <c r="D233" s="316"/>
      <c r="E233" s="316"/>
    </row>
    <row r="234" spans="1:5" ht="15">
      <c r="A234" s="316"/>
      <c r="B234" s="316"/>
      <c r="C234" s="316"/>
      <c r="D234" s="316"/>
      <c r="E234" s="316"/>
    </row>
    <row r="235" spans="1:5" ht="15">
      <c r="A235" s="316"/>
      <c r="B235" s="316"/>
      <c r="C235" s="316"/>
      <c r="D235" s="316"/>
      <c r="E235" s="316"/>
    </row>
    <row r="236" spans="1:5" ht="15">
      <c r="A236" s="316"/>
      <c r="B236" s="316"/>
      <c r="C236" s="316"/>
      <c r="D236" s="316"/>
      <c r="E236" s="316"/>
    </row>
    <row r="237" spans="1:5" ht="15">
      <c r="A237" s="316"/>
      <c r="B237" s="316"/>
      <c r="C237" s="316"/>
      <c r="D237" s="316"/>
      <c r="E237" s="316"/>
    </row>
    <row r="238" spans="1:5" ht="15">
      <c r="A238" s="316"/>
      <c r="B238" s="316"/>
      <c r="C238" s="316"/>
      <c r="D238" s="316"/>
      <c r="E238" s="316"/>
    </row>
    <row r="239" spans="1:5" ht="15">
      <c r="A239" s="316"/>
      <c r="B239" s="316"/>
      <c r="C239" s="316"/>
      <c r="D239" s="316"/>
      <c r="E239" s="316"/>
    </row>
    <row r="240" spans="1:5" ht="15">
      <c r="A240" s="316"/>
      <c r="B240" s="316"/>
      <c r="C240" s="316"/>
      <c r="D240" s="316"/>
      <c r="E240" s="316"/>
    </row>
    <row r="241" spans="1:5" ht="15">
      <c r="A241" s="316"/>
      <c r="B241" s="316"/>
      <c r="C241" s="316"/>
      <c r="D241" s="316"/>
      <c r="E241" s="316"/>
    </row>
    <row r="242" spans="1:5" ht="15">
      <c r="A242" s="316"/>
      <c r="B242" s="316"/>
      <c r="C242" s="316"/>
      <c r="D242" s="316"/>
      <c r="E242" s="316"/>
    </row>
    <row r="243" spans="1:5" ht="15">
      <c r="A243" s="316"/>
      <c r="B243" s="316"/>
      <c r="C243" s="316"/>
      <c r="D243" s="316"/>
      <c r="E243" s="316"/>
    </row>
    <row r="244" spans="1:5" ht="15">
      <c r="A244" s="316"/>
      <c r="B244" s="316"/>
      <c r="C244" s="316"/>
      <c r="D244" s="316"/>
      <c r="E244" s="316"/>
    </row>
    <row r="245" spans="1:5" ht="15">
      <c r="A245" s="316"/>
      <c r="B245" s="316"/>
      <c r="C245" s="316"/>
      <c r="D245" s="316"/>
      <c r="E245" s="316"/>
    </row>
    <row r="246" spans="1:5" ht="15">
      <c r="A246" s="316"/>
      <c r="B246" s="316"/>
      <c r="C246" s="316"/>
      <c r="D246" s="316"/>
      <c r="E246" s="316"/>
    </row>
    <row r="247" spans="1:5" ht="15">
      <c r="A247" s="316"/>
      <c r="B247" s="316"/>
      <c r="C247" s="316"/>
      <c r="D247" s="316"/>
      <c r="E247" s="316"/>
    </row>
    <row r="248" spans="1:5" ht="15">
      <c r="A248" s="316"/>
      <c r="B248" s="316"/>
      <c r="C248" s="316"/>
      <c r="D248" s="316"/>
      <c r="E248" s="316"/>
    </row>
    <row r="249" spans="1:5" ht="15">
      <c r="A249" s="316"/>
      <c r="B249" s="316"/>
      <c r="C249" s="316"/>
      <c r="D249" s="316"/>
      <c r="E249" s="316"/>
    </row>
    <row r="250" spans="1:5" ht="15">
      <c r="A250" s="316"/>
      <c r="B250" s="316"/>
      <c r="C250" s="316"/>
      <c r="D250" s="316"/>
      <c r="E250" s="316"/>
    </row>
    <row r="251" spans="1:5" ht="15">
      <c r="A251" s="316"/>
      <c r="B251" s="316"/>
      <c r="C251" s="316"/>
      <c r="D251" s="316"/>
      <c r="E251" s="316"/>
    </row>
    <row r="252" spans="1:5" ht="15">
      <c r="A252" s="316"/>
      <c r="B252" s="316"/>
      <c r="C252" s="316"/>
      <c r="D252" s="316"/>
      <c r="E252" s="316"/>
    </row>
    <row r="253" spans="1:5" ht="15">
      <c r="A253" s="316"/>
      <c r="B253" s="316"/>
      <c r="C253" s="316"/>
      <c r="D253" s="316"/>
      <c r="E253" s="316"/>
    </row>
    <row r="254" spans="1:5" ht="15">
      <c r="A254" s="316"/>
      <c r="B254" s="316"/>
      <c r="C254" s="316"/>
      <c r="D254" s="316"/>
      <c r="E254" s="316"/>
    </row>
    <row r="255" spans="1:5" ht="15">
      <c r="A255" s="316"/>
      <c r="B255" s="316"/>
      <c r="C255" s="316"/>
      <c r="D255" s="316"/>
      <c r="E255" s="316"/>
    </row>
  </sheetData>
  <sheetProtection/>
  <printOptions/>
  <pageMargins left="0.1968503937007874" right="0.1968503937007874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5"/>
  <sheetViews>
    <sheetView showGridLines="0" zoomScale="70" zoomScaleNormal="70" zoomScalePageLayoutView="0" workbookViewId="0" topLeftCell="A1">
      <selection activeCell="B1" sqref="B1"/>
    </sheetView>
  </sheetViews>
  <sheetFormatPr defaultColWidth="7.10546875" defaultRowHeight="15"/>
  <cols>
    <col min="1" max="1" width="3.99609375" style="557" customWidth="1"/>
    <col min="2" max="2" width="43.4453125" style="557" customWidth="1"/>
    <col min="3" max="3" width="11.3359375" style="557" customWidth="1"/>
    <col min="4" max="4" width="15.77734375" style="557" bestFit="1" customWidth="1"/>
    <col min="5" max="5" width="12.6640625" style="557" customWidth="1"/>
    <col min="6" max="6" width="11.10546875" style="557" bestFit="1" customWidth="1"/>
    <col min="7" max="7" width="18.21484375" style="557" bestFit="1" customWidth="1"/>
    <col min="8" max="8" width="10.88671875" style="557" bestFit="1" customWidth="1"/>
    <col min="9" max="9" width="12.88671875" style="557" bestFit="1" customWidth="1"/>
    <col min="10" max="10" width="15.88671875" style="557" bestFit="1" customWidth="1"/>
    <col min="11" max="11" width="10.10546875" style="557" bestFit="1" customWidth="1"/>
    <col min="12" max="12" width="11.99609375" style="557" customWidth="1"/>
    <col min="13" max="16384" width="7.10546875" style="513" customWidth="1"/>
  </cols>
  <sheetData>
    <row r="1" spans="1:12" s="509" customFormat="1" ht="26.25">
      <c r="A1" s="504"/>
      <c r="B1" s="579"/>
      <c r="C1" s="504"/>
      <c r="D1" s="504"/>
      <c r="E1" s="504"/>
      <c r="F1" s="504"/>
      <c r="G1" s="505"/>
      <c r="H1" s="504"/>
      <c r="I1" s="504"/>
      <c r="J1" s="504"/>
      <c r="K1" s="504"/>
      <c r="L1" s="508"/>
    </row>
    <row r="2" spans="1:12" s="509" customFormat="1" ht="25.5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s="509" customFormat="1" ht="26.25">
      <c r="A3" s="506"/>
      <c r="B3" s="579" t="s">
        <v>275</v>
      </c>
      <c r="C3" s="510"/>
      <c r="D3" s="510"/>
      <c r="E3" s="510"/>
      <c r="F3" s="506"/>
      <c r="G3" s="506"/>
      <c r="H3" s="506"/>
      <c r="I3" s="506"/>
      <c r="J3" s="506"/>
      <c r="K3" s="506"/>
      <c r="L3" s="506"/>
    </row>
    <row r="4" spans="1:12" ht="16.5" customHeight="1" thickBot="1">
      <c r="A4" s="507"/>
      <c r="B4" s="511"/>
      <c r="C4" s="512"/>
      <c r="D4" s="512"/>
      <c r="E4" s="512"/>
      <c r="F4" s="507"/>
      <c r="G4" s="507"/>
      <c r="H4" s="507"/>
      <c r="I4" s="507"/>
      <c r="J4" s="507"/>
      <c r="K4" s="507"/>
      <c r="L4" s="507"/>
    </row>
    <row r="5" spans="1:12" s="521" customFormat="1" ht="18">
      <c r="A5" s="514"/>
      <c r="B5" s="515"/>
      <c r="C5" s="516"/>
      <c r="D5" s="517"/>
      <c r="E5" s="516"/>
      <c r="F5" s="519" t="s">
        <v>146</v>
      </c>
      <c r="G5" s="518" t="s">
        <v>64</v>
      </c>
      <c r="H5" s="518" t="s">
        <v>147</v>
      </c>
      <c r="I5" s="518" t="s">
        <v>162</v>
      </c>
      <c r="J5" s="518" t="s">
        <v>148</v>
      </c>
      <c r="K5" s="520" t="s">
        <v>14</v>
      </c>
      <c r="L5" s="516" t="s">
        <v>163</v>
      </c>
    </row>
    <row r="6" spans="1:12" s="521" customFormat="1" ht="18">
      <c r="A6" s="522"/>
      <c r="B6" s="523"/>
      <c r="C6" s="524" t="s">
        <v>161</v>
      </c>
      <c r="D6" s="525" t="s">
        <v>276</v>
      </c>
      <c r="E6" s="524" t="s">
        <v>161</v>
      </c>
      <c r="F6" s="526" t="s">
        <v>149</v>
      </c>
      <c r="G6" s="527" t="s">
        <v>150</v>
      </c>
      <c r="H6" s="527"/>
      <c r="I6" s="526" t="s">
        <v>20</v>
      </c>
      <c r="J6" s="526" t="s">
        <v>164</v>
      </c>
      <c r="K6" s="525"/>
      <c r="L6" s="528" t="s">
        <v>64</v>
      </c>
    </row>
    <row r="7" spans="1:12" s="521" customFormat="1" ht="18">
      <c r="A7" s="522"/>
      <c r="B7" s="523"/>
      <c r="C7" s="528" t="s">
        <v>277</v>
      </c>
      <c r="D7" s="525" t="s">
        <v>165</v>
      </c>
      <c r="E7" s="528" t="s">
        <v>278</v>
      </c>
      <c r="F7" s="526" t="s">
        <v>151</v>
      </c>
      <c r="G7" s="527" t="s">
        <v>152</v>
      </c>
      <c r="H7" s="527"/>
      <c r="I7" s="526" t="s">
        <v>166</v>
      </c>
      <c r="J7" s="526" t="s">
        <v>153</v>
      </c>
      <c r="K7" s="525"/>
      <c r="L7" s="524" t="s">
        <v>178</v>
      </c>
    </row>
    <row r="8" spans="1:12" s="521" customFormat="1" ht="18">
      <c r="A8" s="522"/>
      <c r="B8" s="523"/>
      <c r="C8" s="528" t="s">
        <v>64</v>
      </c>
      <c r="D8" s="525"/>
      <c r="E8" s="528" t="s">
        <v>64</v>
      </c>
      <c r="F8" s="526"/>
      <c r="G8" s="527"/>
      <c r="H8" s="527"/>
      <c r="I8" s="526" t="s">
        <v>167</v>
      </c>
      <c r="J8" s="526" t="s">
        <v>154</v>
      </c>
      <c r="K8" s="525"/>
      <c r="L8" s="524"/>
    </row>
    <row r="9" spans="1:12" s="521" customFormat="1" ht="18" customHeight="1">
      <c r="A9" s="522"/>
      <c r="B9" s="523"/>
      <c r="C9" s="523"/>
      <c r="D9" s="529"/>
      <c r="E9" s="523"/>
      <c r="F9" s="526"/>
      <c r="G9" s="527"/>
      <c r="H9" s="527"/>
      <c r="I9" s="526" t="s">
        <v>168</v>
      </c>
      <c r="J9" s="526"/>
      <c r="K9" s="525"/>
      <c r="L9" s="528"/>
    </row>
    <row r="10" spans="1:12" s="521" customFormat="1" ht="18.75" thickBot="1">
      <c r="A10" s="522"/>
      <c r="B10" s="530"/>
      <c r="C10" s="580" t="s">
        <v>143</v>
      </c>
      <c r="D10" s="581" t="s">
        <v>143</v>
      </c>
      <c r="E10" s="580" t="s">
        <v>143</v>
      </c>
      <c r="F10" s="582" t="s">
        <v>143</v>
      </c>
      <c r="G10" s="583" t="s">
        <v>143</v>
      </c>
      <c r="H10" s="583" t="s">
        <v>143</v>
      </c>
      <c r="I10" s="582" t="s">
        <v>143</v>
      </c>
      <c r="J10" s="582" t="s">
        <v>143</v>
      </c>
      <c r="K10" s="581" t="s">
        <v>143</v>
      </c>
      <c r="L10" s="584" t="s">
        <v>143</v>
      </c>
    </row>
    <row r="11" spans="1:12" s="535" customFormat="1" ht="21" customHeight="1">
      <c r="A11" s="531"/>
      <c r="B11" s="532" t="s">
        <v>91</v>
      </c>
      <c r="C11" s="533">
        <v>310.777</v>
      </c>
      <c r="D11" s="534">
        <v>37.684</v>
      </c>
      <c r="E11" s="533">
        <f>+C11+D11</f>
        <v>348.461</v>
      </c>
      <c r="F11" s="585">
        <v>0</v>
      </c>
      <c r="G11" s="585">
        <v>6.443</v>
      </c>
      <c r="H11" s="585">
        <v>-32.734</v>
      </c>
      <c r="I11" s="585">
        <v>0.528</v>
      </c>
      <c r="J11" s="585">
        <v>0</v>
      </c>
      <c r="K11" s="585">
        <v>0.43</v>
      </c>
      <c r="L11" s="533">
        <f>SUM(E11:K11)</f>
        <v>323.128</v>
      </c>
    </row>
    <row r="12" spans="1:12" s="535" customFormat="1" ht="21" customHeight="1">
      <c r="A12" s="531"/>
      <c r="B12" s="536" t="s">
        <v>90</v>
      </c>
      <c r="C12" s="537">
        <v>234.502</v>
      </c>
      <c r="D12" s="538">
        <v>39.903</v>
      </c>
      <c r="E12" s="537">
        <f>+C12+D12</f>
        <v>274.405</v>
      </c>
      <c r="F12" s="550">
        <v>0</v>
      </c>
      <c r="G12" s="550">
        <v>5.7</v>
      </c>
      <c r="H12" s="550">
        <v>-23.789</v>
      </c>
      <c r="I12" s="550">
        <v>13.6</v>
      </c>
      <c r="J12" s="550">
        <v>0</v>
      </c>
      <c r="K12" s="550">
        <v>2.169</v>
      </c>
      <c r="L12" s="537">
        <f>SUM(E12:K12)</f>
        <v>272.085</v>
      </c>
    </row>
    <row r="13" spans="1:12" s="535" customFormat="1" ht="21" customHeight="1">
      <c r="A13" s="531"/>
      <c r="B13" s="536" t="s">
        <v>175</v>
      </c>
      <c r="C13" s="537">
        <v>138.579</v>
      </c>
      <c r="D13" s="538">
        <v>0</v>
      </c>
      <c r="E13" s="537">
        <f>+C13+D13</f>
        <v>138.579</v>
      </c>
      <c r="F13" s="550">
        <v>0</v>
      </c>
      <c r="G13" s="550">
        <v>-1.653</v>
      </c>
      <c r="H13" s="550">
        <v>-12.307</v>
      </c>
      <c r="I13" s="550">
        <v>-5.483</v>
      </c>
      <c r="J13" s="550">
        <v>0</v>
      </c>
      <c r="K13" s="550">
        <v>-17.243</v>
      </c>
      <c r="L13" s="537">
        <f>SUM(E13:K13)</f>
        <v>101.893</v>
      </c>
    </row>
    <row r="14" spans="1:12" s="535" customFormat="1" ht="21" customHeight="1">
      <c r="A14" s="531"/>
      <c r="B14" s="536" t="s">
        <v>266</v>
      </c>
      <c r="C14" s="537">
        <v>94.748</v>
      </c>
      <c r="D14" s="538">
        <v>0</v>
      </c>
      <c r="E14" s="537">
        <f>+C14+D14</f>
        <v>94.748</v>
      </c>
      <c r="F14" s="550">
        <v>0</v>
      </c>
      <c r="G14" s="550">
        <v>-0.267</v>
      </c>
      <c r="H14" s="550">
        <v>-3.692</v>
      </c>
      <c r="I14" s="550">
        <v>-0.064</v>
      </c>
      <c r="J14" s="550">
        <v>0.111</v>
      </c>
      <c r="K14" s="550">
        <v>5.094</v>
      </c>
      <c r="L14" s="537">
        <f>SUM(E14:K14)</f>
        <v>95.93</v>
      </c>
    </row>
    <row r="15" spans="1:12" s="535" customFormat="1" ht="21" customHeight="1" thickBot="1">
      <c r="A15" s="531"/>
      <c r="B15" s="536" t="s">
        <v>279</v>
      </c>
      <c r="C15" s="537">
        <v>250.07</v>
      </c>
      <c r="D15" s="540">
        <v>1.241</v>
      </c>
      <c r="E15" s="537">
        <f>+C15+D15</f>
        <v>251.311</v>
      </c>
      <c r="F15" s="550">
        <v>1.305</v>
      </c>
      <c r="G15" s="550">
        <v>12.654</v>
      </c>
      <c r="H15" s="550">
        <v>-28.265</v>
      </c>
      <c r="I15" s="550">
        <v>14.602</v>
      </c>
      <c r="J15" s="550">
        <v>0.045</v>
      </c>
      <c r="K15" s="550">
        <v>1.741</v>
      </c>
      <c r="L15" s="537">
        <f>SUM(E15:K15)</f>
        <v>253.393</v>
      </c>
    </row>
    <row r="16" spans="1:12" s="535" customFormat="1" ht="21" customHeight="1" thickBot="1">
      <c r="A16" s="531"/>
      <c r="B16" s="542" t="s">
        <v>280</v>
      </c>
      <c r="C16" s="543">
        <f>SUM(C11:C15)</f>
        <v>1028.676</v>
      </c>
      <c r="D16" s="543">
        <f aca="true" t="shared" si="0" ref="D16:L16">SUM(D11:D15)</f>
        <v>78.828</v>
      </c>
      <c r="E16" s="543">
        <f t="shared" si="0"/>
        <v>1107.504</v>
      </c>
      <c r="F16" s="543">
        <f t="shared" si="0"/>
        <v>1.305</v>
      </c>
      <c r="G16" s="543">
        <f t="shared" si="0"/>
        <v>22.877</v>
      </c>
      <c r="H16" s="543">
        <f t="shared" si="0"/>
        <v>-100.787</v>
      </c>
      <c r="I16" s="543">
        <f t="shared" si="0"/>
        <v>23.183</v>
      </c>
      <c r="J16" s="543">
        <f t="shared" si="0"/>
        <v>0.156</v>
      </c>
      <c r="K16" s="543">
        <f t="shared" si="0"/>
        <v>-7.809</v>
      </c>
      <c r="L16" s="543">
        <f t="shared" si="0"/>
        <v>1046.429</v>
      </c>
    </row>
    <row r="17" spans="1:12" s="535" customFormat="1" ht="21" customHeight="1">
      <c r="A17" s="531"/>
      <c r="B17" s="544"/>
      <c r="C17" s="545"/>
      <c r="D17" s="546"/>
      <c r="E17" s="545"/>
      <c r="F17" s="547"/>
      <c r="G17" s="547"/>
      <c r="H17" s="547"/>
      <c r="I17" s="547"/>
      <c r="J17" s="547"/>
      <c r="K17" s="547"/>
      <c r="L17" s="545"/>
    </row>
    <row r="18" spans="1:12" s="535" customFormat="1" ht="21" customHeight="1">
      <c r="A18" s="531"/>
      <c r="B18" s="544" t="s">
        <v>155</v>
      </c>
      <c r="C18" s="537">
        <v>-38.34</v>
      </c>
      <c r="D18" s="549">
        <v>0</v>
      </c>
      <c r="E18" s="537">
        <f>+C18+D18</f>
        <v>-38.34</v>
      </c>
      <c r="F18" s="550">
        <v>0</v>
      </c>
      <c r="G18" s="550">
        <v>0</v>
      </c>
      <c r="H18" s="550">
        <v>0</v>
      </c>
      <c r="I18" s="550">
        <v>-8.369</v>
      </c>
      <c r="J18" s="550">
        <v>0</v>
      </c>
      <c r="K18" s="550">
        <v>-2.973</v>
      </c>
      <c r="L18" s="537">
        <f>SUM(E18:K18)</f>
        <v>-49.682</v>
      </c>
    </row>
    <row r="19" spans="1:12" s="535" customFormat="1" ht="21" customHeight="1">
      <c r="A19" s="531"/>
      <c r="B19" s="544" t="s">
        <v>65</v>
      </c>
      <c r="C19" s="537">
        <v>20.321</v>
      </c>
      <c r="D19" s="549">
        <v>0</v>
      </c>
      <c r="E19" s="537">
        <f>+C19+D19</f>
        <v>20.321</v>
      </c>
      <c r="F19" s="550">
        <v>9.486</v>
      </c>
      <c r="G19" s="550">
        <v>25.107</v>
      </c>
      <c r="H19" s="550">
        <v>-0.952</v>
      </c>
      <c r="I19" s="550">
        <v>0</v>
      </c>
      <c r="J19" s="550">
        <v>-0.156</v>
      </c>
      <c r="K19" s="550">
        <v>18.394</v>
      </c>
      <c r="L19" s="537">
        <f>SUM(E19:K19)</f>
        <v>72.2</v>
      </c>
    </row>
    <row r="20" spans="1:12" s="535" customFormat="1" ht="21" customHeight="1">
      <c r="A20" s="531"/>
      <c r="B20" s="544" t="s">
        <v>144</v>
      </c>
      <c r="C20" s="537">
        <v>-15.746</v>
      </c>
      <c r="D20" s="549">
        <v>0</v>
      </c>
      <c r="E20" s="537">
        <f>+C20+D20</f>
        <v>-15.746</v>
      </c>
      <c r="F20" s="550">
        <v>0</v>
      </c>
      <c r="G20" s="550">
        <v>0</v>
      </c>
      <c r="H20" s="550">
        <v>0</v>
      </c>
      <c r="I20" s="550">
        <v>0</v>
      </c>
      <c r="J20" s="550">
        <v>0</v>
      </c>
      <c r="K20" s="550">
        <v>-4.475</v>
      </c>
      <c r="L20" s="537">
        <f>SUM(E20:K20)</f>
        <v>-20.221</v>
      </c>
    </row>
    <row r="21" spans="1:12" s="535" customFormat="1" ht="21" customHeight="1">
      <c r="A21" s="539"/>
      <c r="B21" s="544" t="s">
        <v>281</v>
      </c>
      <c r="C21" s="537">
        <v>0</v>
      </c>
      <c r="D21" s="549">
        <v>0</v>
      </c>
      <c r="E21" s="537">
        <f>+C21+D21</f>
        <v>0</v>
      </c>
      <c r="F21" s="550">
        <v>0</v>
      </c>
      <c r="G21" s="550">
        <v>0</v>
      </c>
      <c r="H21" s="550">
        <v>0</v>
      </c>
      <c r="I21" s="550">
        <v>0</v>
      </c>
      <c r="J21" s="550">
        <v>0</v>
      </c>
      <c r="K21" s="550">
        <v>0</v>
      </c>
      <c r="L21" s="537">
        <f>SUM(E21:K21)</f>
        <v>0</v>
      </c>
    </row>
    <row r="22" spans="1:12" s="535" customFormat="1" ht="21" customHeight="1" thickBot="1">
      <c r="A22" s="531"/>
      <c r="B22" s="544"/>
      <c r="C22" s="545"/>
      <c r="D22" s="546"/>
      <c r="E22" s="586"/>
      <c r="F22" s="547"/>
      <c r="G22" s="547"/>
      <c r="H22" s="547"/>
      <c r="I22" s="547"/>
      <c r="J22" s="547"/>
      <c r="K22" s="547"/>
      <c r="L22" s="545"/>
    </row>
    <row r="23" spans="1:12" s="535" customFormat="1" ht="21" customHeight="1" thickBot="1">
      <c r="A23" s="531"/>
      <c r="B23" s="542" t="s">
        <v>156</v>
      </c>
      <c r="C23" s="543">
        <f>SUM(C18:C21)+C16</f>
        <v>994.911</v>
      </c>
      <c r="D23" s="543">
        <f aca="true" t="shared" si="1" ref="D23:L23">SUM(D18:D21)+D16</f>
        <v>78.828</v>
      </c>
      <c r="E23" s="543">
        <f t="shared" si="1"/>
        <v>1073.739</v>
      </c>
      <c r="F23" s="543">
        <f t="shared" si="1"/>
        <v>10.791</v>
      </c>
      <c r="G23" s="543">
        <f t="shared" si="1"/>
        <v>47.984</v>
      </c>
      <c r="H23" s="543">
        <f t="shared" si="1"/>
        <v>-101.739</v>
      </c>
      <c r="I23" s="543">
        <f t="shared" si="1"/>
        <v>14.814</v>
      </c>
      <c r="J23" s="543">
        <f t="shared" si="1"/>
        <v>0</v>
      </c>
      <c r="K23" s="543">
        <f t="shared" si="1"/>
        <v>3.137</v>
      </c>
      <c r="L23" s="543">
        <f t="shared" si="1"/>
        <v>1048.726</v>
      </c>
    </row>
    <row r="24" spans="1:12" s="535" customFormat="1" ht="21" customHeight="1">
      <c r="A24" s="531"/>
      <c r="B24" s="544"/>
      <c r="C24" s="545"/>
      <c r="D24" s="546"/>
      <c r="E24" s="545"/>
      <c r="F24" s="547"/>
      <c r="G24" s="547"/>
      <c r="H24" s="547"/>
      <c r="I24" s="547"/>
      <c r="J24" s="547"/>
      <c r="K24" s="547"/>
      <c r="L24" s="545"/>
    </row>
    <row r="25" spans="1:12" s="535" customFormat="1" ht="21" customHeight="1">
      <c r="A25" s="531"/>
      <c r="B25" s="544" t="s">
        <v>157</v>
      </c>
      <c r="C25" s="537">
        <v>-10</v>
      </c>
      <c r="D25" s="549">
        <v>0</v>
      </c>
      <c r="E25" s="537">
        <f>+C25+D25</f>
        <v>-10</v>
      </c>
      <c r="F25" s="550">
        <v>0</v>
      </c>
      <c r="G25" s="550">
        <v>0</v>
      </c>
      <c r="H25" s="550">
        <v>0</v>
      </c>
      <c r="I25" s="550">
        <v>0</v>
      </c>
      <c r="J25" s="550">
        <v>0</v>
      </c>
      <c r="K25" s="550">
        <v>-0.7</v>
      </c>
      <c r="L25" s="537">
        <f>SUM(E25:K25)</f>
        <v>-10.7</v>
      </c>
    </row>
    <row r="26" spans="1:12" s="535" customFormat="1" ht="21" customHeight="1">
      <c r="A26" s="539"/>
      <c r="B26" s="544" t="s">
        <v>158</v>
      </c>
      <c r="C26" s="537">
        <v>-6.673</v>
      </c>
      <c r="D26" s="549">
        <v>0</v>
      </c>
      <c r="E26" s="537">
        <f>+C26+D26</f>
        <v>-6.673</v>
      </c>
      <c r="F26" s="550">
        <v>0</v>
      </c>
      <c r="G26" s="550">
        <v>0</v>
      </c>
      <c r="H26" s="550">
        <v>0</v>
      </c>
      <c r="I26" s="550">
        <v>0</v>
      </c>
      <c r="J26" s="550">
        <v>0</v>
      </c>
      <c r="K26" s="550">
        <v>2.636</v>
      </c>
      <c r="L26" s="537">
        <f>SUM(E26:K26)</f>
        <v>-4.037</v>
      </c>
    </row>
    <row r="27" spans="1:12" ht="18">
      <c r="A27" s="541"/>
      <c r="B27" s="544" t="s">
        <v>117</v>
      </c>
      <c r="C27" s="537">
        <v>1.5</v>
      </c>
      <c r="D27" s="549">
        <v>0</v>
      </c>
      <c r="E27" s="537">
        <f>+C27+D27</f>
        <v>1.5</v>
      </c>
      <c r="F27" s="550">
        <v>0</v>
      </c>
      <c r="G27" s="550">
        <v>0</v>
      </c>
      <c r="H27" s="550">
        <v>0</v>
      </c>
      <c r="I27" s="550">
        <v>0</v>
      </c>
      <c r="J27" s="550">
        <v>0</v>
      </c>
      <c r="K27" s="550">
        <v>0</v>
      </c>
      <c r="L27" s="537">
        <f>SUM(E27:K27)</f>
        <v>1.5</v>
      </c>
    </row>
    <row r="28" spans="1:12" ht="12.75" customHeight="1" thickBot="1">
      <c r="A28" s="541"/>
      <c r="B28" s="544"/>
      <c r="C28" s="545"/>
      <c r="D28" s="546"/>
      <c r="E28" s="545"/>
      <c r="F28" s="547"/>
      <c r="G28" s="547"/>
      <c r="H28" s="547"/>
      <c r="I28" s="547"/>
      <c r="J28" s="547"/>
      <c r="K28" s="547"/>
      <c r="L28" s="545"/>
    </row>
    <row r="29" spans="1:12" ht="18.75" thickBot="1">
      <c r="A29" s="548"/>
      <c r="B29" s="542" t="s">
        <v>169</v>
      </c>
      <c r="C29" s="543">
        <f>SUM(C23:C28)</f>
        <v>979.738</v>
      </c>
      <c r="D29" s="543">
        <f aca="true" t="shared" si="2" ref="D29:L29">SUM(D23:D28)</f>
        <v>78.828</v>
      </c>
      <c r="E29" s="543">
        <f t="shared" si="2"/>
        <v>1058.566</v>
      </c>
      <c r="F29" s="543">
        <f t="shared" si="2"/>
        <v>10.791</v>
      </c>
      <c r="G29" s="543">
        <f t="shared" si="2"/>
        <v>47.984</v>
      </c>
      <c r="H29" s="543">
        <f t="shared" si="2"/>
        <v>-101.739</v>
      </c>
      <c r="I29" s="543">
        <f t="shared" si="2"/>
        <v>14.814</v>
      </c>
      <c r="J29" s="543">
        <f t="shared" si="2"/>
        <v>0</v>
      </c>
      <c r="K29" s="543">
        <f t="shared" si="2"/>
        <v>5.073</v>
      </c>
      <c r="L29" s="543">
        <f t="shared" si="2"/>
        <v>1035.489</v>
      </c>
    </row>
    <row r="30" spans="1:12" ht="13.5" thickBot="1">
      <c r="A30" s="548"/>
      <c r="B30" s="553"/>
      <c r="C30" s="553"/>
      <c r="D30" s="553"/>
      <c r="E30" s="553"/>
      <c r="F30" s="555"/>
      <c r="G30" s="553"/>
      <c r="H30" s="554"/>
      <c r="I30" s="554"/>
      <c r="J30" s="554"/>
      <c r="K30" s="554"/>
      <c r="L30" s="553"/>
    </row>
    <row r="31" spans="1:11" ht="18">
      <c r="A31" s="548"/>
      <c r="H31" s="587"/>
      <c r="I31" s="589"/>
      <c r="J31" s="588"/>
      <c r="K31" s="590"/>
    </row>
    <row r="32" spans="1:11" ht="18">
      <c r="A32" s="548"/>
      <c r="H32" s="591" t="s">
        <v>282</v>
      </c>
      <c r="I32" s="578"/>
      <c r="J32" s="592"/>
      <c r="K32" s="605"/>
    </row>
    <row r="33" spans="1:11" ht="18">
      <c r="A33" s="541"/>
      <c r="H33" s="591" t="s">
        <v>170</v>
      </c>
      <c r="I33" s="578"/>
      <c r="J33" s="592"/>
      <c r="K33" s="593">
        <v>-4.829</v>
      </c>
    </row>
    <row r="34" spans="1:11" ht="19.5" customHeight="1">
      <c r="A34" s="541"/>
      <c r="H34" s="591" t="s">
        <v>283</v>
      </c>
      <c r="I34" s="578"/>
      <c r="J34" s="592"/>
      <c r="K34" s="593">
        <v>7.966</v>
      </c>
    </row>
    <row r="35" spans="1:11" ht="18">
      <c r="A35" s="551"/>
      <c r="H35" s="591" t="s">
        <v>284</v>
      </c>
      <c r="I35" s="578"/>
      <c r="J35" s="592"/>
      <c r="K35" s="593">
        <v>1.936</v>
      </c>
    </row>
    <row r="36" spans="1:11" ht="18">
      <c r="A36" s="551"/>
      <c r="H36" s="594"/>
      <c r="I36" s="578"/>
      <c r="J36" s="578"/>
      <c r="K36" s="593"/>
    </row>
    <row r="37" spans="1:11" ht="18">
      <c r="A37" s="551"/>
      <c r="H37" s="595" t="s">
        <v>0</v>
      </c>
      <c r="I37" s="578"/>
      <c r="J37" s="578"/>
      <c r="K37" s="593">
        <f>SUM(K33:K35)</f>
        <v>5.073</v>
      </c>
    </row>
    <row r="38" spans="1:11" ht="13.5" customHeight="1" thickBot="1">
      <c r="A38" s="551"/>
      <c r="H38" s="596"/>
      <c r="I38" s="597"/>
      <c r="J38" s="597"/>
      <c r="K38" s="598"/>
    </row>
    <row r="39" ht="12.75">
      <c r="A39" s="552"/>
    </row>
    <row r="40" spans="1:12" s="556" customFormat="1" ht="12.75">
      <c r="A40" s="553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</row>
    <row r="45" ht="12.75" customHeight="1"/>
    <row r="46" ht="25.5" customHeight="1"/>
    <row r="48" spans="2:12" ht="12.75"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</row>
    <row r="49" spans="2:12" ht="12.75"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</row>
    <row r="50" spans="2:12" ht="12.75"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</row>
    <row r="51" spans="2:12" ht="12.75"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</row>
    <row r="52" spans="2:12" ht="12.75"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</row>
    <row r="53" spans="2:12" ht="12.75"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</row>
    <row r="54" spans="2:12" ht="12.75"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</row>
    <row r="55" spans="2:12" ht="12.75"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</row>
  </sheetData>
  <sheetProtection/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HR123"/>
  <sheetViews>
    <sheetView showGridLines="0" tabSelected="1" defaultGridColor="0" zoomScale="75" zoomScaleNormal="75" zoomScaleSheetLayoutView="100" zoomScalePageLayoutView="0" colorId="22" workbookViewId="0" topLeftCell="A1">
      <selection activeCell="B23" sqref="B23"/>
    </sheetView>
  </sheetViews>
  <sheetFormatPr defaultColWidth="14.77734375" defaultRowHeight="15"/>
  <cols>
    <col min="1" max="1" width="2.88671875" style="259" customWidth="1"/>
    <col min="2" max="2" width="22.4453125" style="259" customWidth="1"/>
    <col min="3" max="3" width="8.10546875" style="259" customWidth="1"/>
    <col min="4" max="4" width="9.5546875" style="259" customWidth="1"/>
    <col min="5" max="5" width="8.77734375" style="259" bestFit="1" customWidth="1"/>
    <col min="6" max="6" width="7.77734375" style="259" customWidth="1"/>
    <col min="7" max="7" width="8.3359375" style="259" bestFit="1" customWidth="1"/>
    <col min="8" max="8" width="7.77734375" style="259" customWidth="1"/>
    <col min="9" max="9" width="8.3359375" style="259" customWidth="1"/>
    <col min="10" max="10" width="9.3359375" style="259" bestFit="1" customWidth="1"/>
    <col min="11" max="11" width="7.77734375" style="259" customWidth="1"/>
    <col min="12" max="12" width="11.5546875" style="259" customWidth="1"/>
    <col min="13" max="13" width="8.88671875" style="259" bestFit="1" customWidth="1"/>
    <col min="14" max="14" width="7.77734375" style="259" customWidth="1"/>
    <col min="15" max="15" width="8.3359375" style="259" customWidth="1"/>
    <col min="16" max="16" width="8.6640625" style="259" customWidth="1"/>
    <col min="17" max="17" width="8.4453125" style="259" bestFit="1" customWidth="1"/>
    <col min="18" max="18" width="8.77734375" style="259" bestFit="1" customWidth="1"/>
    <col min="19" max="19" width="7.6640625" style="259" customWidth="1"/>
    <col min="20" max="20" width="3.6640625" style="259" customWidth="1"/>
    <col min="21" max="21" width="7.4453125" style="259" bestFit="1" customWidth="1"/>
    <col min="22" max="22" width="6.77734375" style="259" customWidth="1"/>
    <col min="23" max="16384" width="14.77734375" style="259" customWidth="1"/>
  </cols>
  <sheetData>
    <row r="1" spans="19:20" s="173" customFormat="1" ht="21" customHeight="1">
      <c r="S1" s="214"/>
      <c r="T1" s="214"/>
    </row>
    <row r="2" spans="1:20" s="218" customFormat="1" ht="30" customHeight="1">
      <c r="A2" s="215"/>
      <c r="B2" s="756" t="s">
        <v>126</v>
      </c>
      <c r="C2" s="217"/>
      <c r="D2" s="217"/>
      <c r="E2" s="217"/>
      <c r="F2" s="217"/>
      <c r="G2" s="217"/>
      <c r="S2" s="219"/>
      <c r="T2" s="219"/>
    </row>
    <row r="3" spans="1:21" s="223" customFormat="1" ht="22.5" customHeight="1" thickBot="1">
      <c r="A3" s="173"/>
      <c r="B3" s="220"/>
      <c r="C3" s="221"/>
      <c r="D3" s="221"/>
      <c r="E3" s="221"/>
      <c r="F3" s="221"/>
      <c r="G3" s="221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0" s="228" customFormat="1" ht="18.75" thickBot="1">
      <c r="A4" s="223"/>
      <c r="B4" s="152" t="s">
        <v>194</v>
      </c>
      <c r="C4" s="225"/>
      <c r="D4" s="226"/>
      <c r="E4" s="226"/>
      <c r="F4" s="226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19" s="242" customFormat="1" ht="10.5" customHeight="1">
      <c r="A5" s="229"/>
      <c r="B5" s="230"/>
      <c r="C5" s="231"/>
      <c r="D5" s="232"/>
      <c r="E5" s="233"/>
      <c r="F5" s="234"/>
      <c r="G5" s="234"/>
      <c r="H5" s="235"/>
      <c r="I5" s="235"/>
      <c r="J5" s="236"/>
      <c r="K5" s="237"/>
      <c r="L5" s="236"/>
      <c r="M5" s="235"/>
      <c r="N5" s="235"/>
      <c r="O5" s="235"/>
      <c r="P5" s="238"/>
      <c r="Q5" s="239"/>
      <c r="R5" s="240"/>
      <c r="S5" s="241"/>
    </row>
    <row r="6" spans="1:90" ht="10.5" customHeight="1">
      <c r="A6" s="242"/>
      <c r="B6" s="243"/>
      <c r="C6" s="244" t="s">
        <v>1</v>
      </c>
      <c r="D6" s="245"/>
      <c r="E6" s="246"/>
      <c r="F6" s="247"/>
      <c r="G6" s="248" t="s">
        <v>2</v>
      </c>
      <c r="H6" s="248" t="s">
        <v>3</v>
      </c>
      <c r="I6" s="248" t="s">
        <v>4</v>
      </c>
      <c r="J6" s="249" t="s">
        <v>5</v>
      </c>
      <c r="K6" s="250"/>
      <c r="L6" s="251" t="s">
        <v>6</v>
      </c>
      <c r="M6" s="252"/>
      <c r="N6" s="248" t="s">
        <v>7</v>
      </c>
      <c r="O6" s="248" t="s">
        <v>8</v>
      </c>
      <c r="P6" s="253" t="s">
        <v>9</v>
      </c>
      <c r="Q6" s="254" t="s">
        <v>10</v>
      </c>
      <c r="R6" s="255" t="s">
        <v>11</v>
      </c>
      <c r="S6" s="256"/>
      <c r="T6" s="257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</row>
    <row r="7" spans="2:90" ht="12" customHeight="1">
      <c r="B7" s="243" t="s">
        <v>140</v>
      </c>
      <c r="C7" s="260" t="s">
        <v>132</v>
      </c>
      <c r="D7" s="253" t="s">
        <v>12</v>
      </c>
      <c r="E7" s="248" t="s">
        <v>13</v>
      </c>
      <c r="F7" s="248" t="s">
        <v>14</v>
      </c>
      <c r="G7" s="248"/>
      <c r="H7" s="248" t="s">
        <v>15</v>
      </c>
      <c r="I7" s="248" t="s">
        <v>16</v>
      </c>
      <c r="J7" s="251" t="s">
        <v>17</v>
      </c>
      <c r="K7" s="261"/>
      <c r="L7" s="248" t="s">
        <v>18</v>
      </c>
      <c r="M7" s="248" t="s">
        <v>14</v>
      </c>
      <c r="N7" s="248" t="s">
        <v>19</v>
      </c>
      <c r="O7" s="248" t="s">
        <v>20</v>
      </c>
      <c r="P7" s="253" t="s">
        <v>21</v>
      </c>
      <c r="Q7" s="254" t="s">
        <v>22</v>
      </c>
      <c r="R7" s="255" t="s">
        <v>23</v>
      </c>
      <c r="S7" s="256"/>
      <c r="T7" s="257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</row>
    <row r="8" spans="2:90" ht="12" customHeight="1">
      <c r="B8" s="243" t="s">
        <v>120</v>
      </c>
      <c r="C8" s="263" t="s">
        <v>24</v>
      </c>
      <c r="D8" s="253"/>
      <c r="E8" s="248" t="s">
        <v>0</v>
      </c>
      <c r="F8" s="248" t="s">
        <v>25</v>
      </c>
      <c r="G8" s="248"/>
      <c r="H8" s="248"/>
      <c r="I8" s="248" t="s">
        <v>19</v>
      </c>
      <c r="J8" s="248" t="s">
        <v>26</v>
      </c>
      <c r="K8" s="248" t="s">
        <v>14</v>
      </c>
      <c r="L8" s="248"/>
      <c r="M8" s="248"/>
      <c r="N8" s="248"/>
      <c r="O8" s="248"/>
      <c r="P8" s="253"/>
      <c r="Q8" s="254" t="s">
        <v>27</v>
      </c>
      <c r="R8" s="255" t="s">
        <v>28</v>
      </c>
      <c r="S8" s="256"/>
      <c r="T8" s="257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</row>
    <row r="9" spans="2:90" ht="11.25" customHeight="1">
      <c r="B9" s="262"/>
      <c r="C9" s="263" t="s">
        <v>14</v>
      </c>
      <c r="D9" s="253"/>
      <c r="E9" s="248" t="s">
        <v>29</v>
      </c>
      <c r="F9" s="248" t="s">
        <v>30</v>
      </c>
      <c r="G9" s="264"/>
      <c r="H9" s="264"/>
      <c r="I9" s="264"/>
      <c r="J9" s="248" t="s">
        <v>31</v>
      </c>
      <c r="K9" s="265"/>
      <c r="L9" s="248"/>
      <c r="M9" s="248"/>
      <c r="N9" s="248"/>
      <c r="O9" s="248"/>
      <c r="P9" s="253"/>
      <c r="Q9" s="254" t="s">
        <v>32</v>
      </c>
      <c r="R9" s="255" t="s">
        <v>33</v>
      </c>
      <c r="S9" s="256"/>
      <c r="T9" s="257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</row>
    <row r="10" spans="2:90" ht="10.5" customHeight="1">
      <c r="B10" s="266"/>
      <c r="C10" s="267" t="s">
        <v>34</v>
      </c>
      <c r="D10" s="268"/>
      <c r="E10" s="269" t="s">
        <v>34</v>
      </c>
      <c r="F10" s="269"/>
      <c r="G10" s="269"/>
      <c r="H10" s="269"/>
      <c r="I10" s="269"/>
      <c r="J10" s="270" t="s">
        <v>35</v>
      </c>
      <c r="K10" s="271"/>
      <c r="L10" s="270"/>
      <c r="M10" s="270"/>
      <c r="N10" s="270"/>
      <c r="O10" s="270"/>
      <c r="P10" s="268"/>
      <c r="Q10" s="272"/>
      <c r="R10" s="273"/>
      <c r="S10" s="274"/>
      <c r="T10" s="257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</row>
    <row r="11" spans="2:224" ht="10.5" customHeight="1">
      <c r="B11" s="275"/>
      <c r="C11" s="276" t="s">
        <v>36</v>
      </c>
      <c r="D11" s="276" t="s">
        <v>36</v>
      </c>
      <c r="E11" s="276" t="s">
        <v>36</v>
      </c>
      <c r="F11" s="276" t="s">
        <v>36</v>
      </c>
      <c r="G11" s="276" t="s">
        <v>36</v>
      </c>
      <c r="H11" s="276" t="s">
        <v>36</v>
      </c>
      <c r="I11" s="276" t="s">
        <v>36</v>
      </c>
      <c r="J11" s="276" t="s">
        <v>36</v>
      </c>
      <c r="K11" s="276" t="s">
        <v>36</v>
      </c>
      <c r="L11" s="276" t="s">
        <v>36</v>
      </c>
      <c r="M11" s="276" t="s">
        <v>36</v>
      </c>
      <c r="N11" s="276" t="s">
        <v>36</v>
      </c>
      <c r="O11" s="276" t="s">
        <v>36</v>
      </c>
      <c r="P11" s="276" t="s">
        <v>36</v>
      </c>
      <c r="Q11" s="277" t="s">
        <v>36</v>
      </c>
      <c r="R11" s="278" t="s">
        <v>36</v>
      </c>
      <c r="S11" s="279"/>
      <c r="T11" s="280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</row>
    <row r="12" spans="2:224" ht="1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5"/>
      <c r="R12" s="286"/>
      <c r="S12" s="287"/>
      <c r="T12" s="280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</row>
    <row r="13" spans="2:224" ht="12" customHeight="1">
      <c r="B13" s="288"/>
      <c r="C13" s="284"/>
      <c r="D13" s="284"/>
      <c r="E13" s="284"/>
      <c r="F13" s="284"/>
      <c r="G13" s="282"/>
      <c r="H13" s="284"/>
      <c r="I13" s="289"/>
      <c r="J13" s="289"/>
      <c r="K13" s="289"/>
      <c r="L13" s="289"/>
      <c r="M13" s="289"/>
      <c r="N13" s="282"/>
      <c r="O13" s="284"/>
      <c r="P13" s="282"/>
      <c r="Q13" s="283"/>
      <c r="R13" s="286"/>
      <c r="S13" s="287"/>
      <c r="T13" s="280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</row>
    <row r="14" spans="2:224" ht="15" customHeight="1">
      <c r="B14" s="291" t="s">
        <v>268</v>
      </c>
      <c r="C14" s="355"/>
      <c r="D14" s="355"/>
      <c r="E14" s="356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282"/>
      <c r="Q14" s="283"/>
      <c r="R14" s="286"/>
      <c r="S14" s="287"/>
      <c r="T14" s="280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</row>
    <row r="15" spans="2:224" ht="21" customHeight="1">
      <c r="B15" s="292" t="s">
        <v>91</v>
      </c>
      <c r="C15" s="471">
        <v>90371</v>
      </c>
      <c r="D15" s="471">
        <v>0</v>
      </c>
      <c r="E15" s="471">
        <f>+C15+D15</f>
        <v>90371</v>
      </c>
      <c r="F15" s="471">
        <v>2998</v>
      </c>
      <c r="G15" s="471">
        <v>3073</v>
      </c>
      <c r="H15" s="471">
        <v>2662</v>
      </c>
      <c r="I15" s="471">
        <v>31926</v>
      </c>
      <c r="J15" s="471">
        <v>53746</v>
      </c>
      <c r="K15" s="471">
        <v>277813</v>
      </c>
      <c r="L15" s="471">
        <v>0</v>
      </c>
      <c r="M15" s="471">
        <v>1255</v>
      </c>
      <c r="N15" s="471">
        <v>14444</v>
      </c>
      <c r="O15" s="471">
        <v>2597</v>
      </c>
      <c r="P15" s="472">
        <f>SUM(E15:O15)</f>
        <v>480885</v>
      </c>
      <c r="Q15" s="471">
        <v>4044</v>
      </c>
      <c r="R15" s="474">
        <f>+P15-Q15</f>
        <v>476841</v>
      </c>
      <c r="S15" s="287"/>
      <c r="T15" s="280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</row>
    <row r="16" spans="2:224" ht="21" customHeight="1">
      <c r="B16" s="292" t="s">
        <v>90</v>
      </c>
      <c r="C16" s="471">
        <v>217928</v>
      </c>
      <c r="D16" s="471">
        <v>492673</v>
      </c>
      <c r="E16" s="471">
        <f>+C16+D16</f>
        <v>710601</v>
      </c>
      <c r="F16" s="471">
        <v>12321</v>
      </c>
      <c r="G16" s="471">
        <v>58199</v>
      </c>
      <c r="H16" s="471">
        <v>12330</v>
      </c>
      <c r="I16" s="471">
        <v>289478</v>
      </c>
      <c r="J16" s="471">
        <v>2821</v>
      </c>
      <c r="K16" s="471">
        <v>160507</v>
      </c>
      <c r="L16" s="471">
        <v>0</v>
      </c>
      <c r="M16" s="471">
        <v>2967</v>
      </c>
      <c r="N16" s="471">
        <v>26694</v>
      </c>
      <c r="O16" s="471">
        <v>55739</v>
      </c>
      <c r="P16" s="472">
        <f>SUM(E16:O16)</f>
        <v>1331657</v>
      </c>
      <c r="Q16" s="471">
        <v>21463</v>
      </c>
      <c r="R16" s="474">
        <f>+P16-Q16</f>
        <v>1310194</v>
      </c>
      <c r="S16" s="287"/>
      <c r="T16" s="280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</row>
    <row r="17" spans="2:224" ht="21" customHeight="1">
      <c r="B17" s="292" t="s">
        <v>175</v>
      </c>
      <c r="C17" s="471">
        <v>79260</v>
      </c>
      <c r="D17" s="471">
        <v>2229</v>
      </c>
      <c r="E17" s="471">
        <f>+C17+D17</f>
        <v>81489</v>
      </c>
      <c r="F17" s="471">
        <v>1755</v>
      </c>
      <c r="G17" s="471">
        <v>12776</v>
      </c>
      <c r="H17" s="471">
        <v>599</v>
      </c>
      <c r="I17" s="471">
        <v>155035</v>
      </c>
      <c r="J17" s="471">
        <v>2894</v>
      </c>
      <c r="K17" s="471">
        <v>29951</v>
      </c>
      <c r="L17" s="471">
        <v>330146</v>
      </c>
      <c r="M17" s="471">
        <v>203052</v>
      </c>
      <c r="N17" s="471">
        <v>23872</v>
      </c>
      <c r="O17" s="471">
        <v>15281</v>
      </c>
      <c r="P17" s="472">
        <f>SUM(E17:O17)</f>
        <v>856850</v>
      </c>
      <c r="Q17" s="471">
        <v>116497</v>
      </c>
      <c r="R17" s="474">
        <f>+P17-Q17</f>
        <v>740353</v>
      </c>
      <c r="S17" s="287"/>
      <c r="T17" s="280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</row>
    <row r="18" spans="2:224" ht="21" customHeight="1">
      <c r="B18" s="292" t="s">
        <v>266</v>
      </c>
      <c r="C18" s="471">
        <v>27864</v>
      </c>
      <c r="D18" s="471">
        <v>0</v>
      </c>
      <c r="E18" s="471">
        <f>+C18+D18</f>
        <v>27864</v>
      </c>
      <c r="F18" s="471">
        <v>1591</v>
      </c>
      <c r="G18" s="471">
        <v>997</v>
      </c>
      <c r="H18" s="471">
        <v>558</v>
      </c>
      <c r="I18" s="471">
        <v>68848</v>
      </c>
      <c r="J18" s="471">
        <v>19752</v>
      </c>
      <c r="K18" s="471">
        <v>5210</v>
      </c>
      <c r="L18" s="471">
        <v>0</v>
      </c>
      <c r="M18" s="471">
        <v>67</v>
      </c>
      <c r="N18" s="471">
        <v>8588</v>
      </c>
      <c r="O18" s="471">
        <v>506</v>
      </c>
      <c r="P18" s="472">
        <f>SUM(E18:O18)</f>
        <v>133981</v>
      </c>
      <c r="Q18" s="471">
        <v>12725</v>
      </c>
      <c r="R18" s="474">
        <f>+P18-Q18</f>
        <v>121256</v>
      </c>
      <c r="S18" s="287"/>
      <c r="T18" s="280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</row>
    <row r="19" spans="2:224" ht="21" customHeight="1">
      <c r="B19" s="292" t="s">
        <v>267</v>
      </c>
      <c r="C19" s="471">
        <v>153465</v>
      </c>
      <c r="D19" s="471">
        <v>6033</v>
      </c>
      <c r="E19" s="471">
        <f>+C19+D19</f>
        <v>159498</v>
      </c>
      <c r="F19" s="471">
        <v>5668</v>
      </c>
      <c r="G19" s="471">
        <v>119581</v>
      </c>
      <c r="H19" s="471">
        <v>18186</v>
      </c>
      <c r="I19" s="471">
        <v>103602</v>
      </c>
      <c r="J19" s="471">
        <v>4063</v>
      </c>
      <c r="K19" s="471">
        <v>138346</v>
      </c>
      <c r="L19" s="471">
        <v>0</v>
      </c>
      <c r="M19" s="471">
        <v>208</v>
      </c>
      <c r="N19" s="471">
        <v>82579</v>
      </c>
      <c r="O19" s="471">
        <v>187423</v>
      </c>
      <c r="P19" s="472">
        <f>SUM(E19:O19)</f>
        <v>819154</v>
      </c>
      <c r="Q19" s="471">
        <v>97250</v>
      </c>
      <c r="R19" s="474">
        <f>+P19-Q19</f>
        <v>721904</v>
      </c>
      <c r="S19" s="287"/>
      <c r="T19" s="280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</row>
    <row r="20" spans="2:224" ht="15" customHeight="1">
      <c r="B20" s="292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2"/>
      <c r="Q20" s="473"/>
      <c r="R20" s="474"/>
      <c r="S20" s="287"/>
      <c r="T20" s="280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</row>
    <row r="21" spans="2:224" ht="34.5" customHeight="1" thickBot="1">
      <c r="B21" s="293" t="s">
        <v>11</v>
      </c>
      <c r="C21" s="477">
        <f>SUM(C15:C19)</f>
        <v>568888</v>
      </c>
      <c r="D21" s="477">
        <f aca="true" t="shared" si="0" ref="D21:R21">SUM(D15:D19)</f>
        <v>500935</v>
      </c>
      <c r="E21" s="477">
        <f t="shared" si="0"/>
        <v>1069823</v>
      </c>
      <c r="F21" s="477">
        <f t="shared" si="0"/>
        <v>24333</v>
      </c>
      <c r="G21" s="477">
        <f t="shared" si="0"/>
        <v>194626</v>
      </c>
      <c r="H21" s="477">
        <f t="shared" si="0"/>
        <v>34335</v>
      </c>
      <c r="I21" s="477">
        <f t="shared" si="0"/>
        <v>648889</v>
      </c>
      <c r="J21" s="477">
        <f t="shared" si="0"/>
        <v>83276</v>
      </c>
      <c r="K21" s="477">
        <f t="shared" si="0"/>
        <v>611827</v>
      </c>
      <c r="L21" s="477">
        <f t="shared" si="0"/>
        <v>330146</v>
      </c>
      <c r="M21" s="477">
        <f t="shared" si="0"/>
        <v>207549</v>
      </c>
      <c r="N21" s="477">
        <f t="shared" si="0"/>
        <v>156177</v>
      </c>
      <c r="O21" s="477">
        <f t="shared" si="0"/>
        <v>261546</v>
      </c>
      <c r="P21" s="477">
        <f t="shared" si="0"/>
        <v>3622527</v>
      </c>
      <c r="Q21" s="477">
        <f t="shared" si="0"/>
        <v>251979</v>
      </c>
      <c r="R21" s="477">
        <f t="shared" si="0"/>
        <v>3370548</v>
      </c>
      <c r="S21" s="294"/>
      <c r="T21" s="295"/>
      <c r="U21" s="295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</row>
    <row r="22" spans="3:225" ht="21" customHeight="1">
      <c r="C22" s="258"/>
      <c r="D22" s="258"/>
      <c r="E22" s="258"/>
      <c r="F22" s="258"/>
      <c r="G22" s="296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361"/>
      <c r="S22" s="313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</row>
    <row r="23" spans="2:225" ht="30" customHeight="1">
      <c r="B23" s="216" t="s">
        <v>127</v>
      </c>
      <c r="C23" s="362"/>
      <c r="D23" s="362"/>
      <c r="E23" s="362"/>
      <c r="F23" s="362"/>
      <c r="G23" s="362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297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</row>
    <row r="24" spans="2:225" ht="22.5" customHeight="1" thickBot="1">
      <c r="B24" s="296"/>
      <c r="C24" s="296"/>
      <c r="D24" s="296"/>
      <c r="E24" s="277"/>
      <c r="F24" s="277"/>
      <c r="G24" s="364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</row>
    <row r="25" spans="2:226" ht="18.75" customHeight="1" thickBot="1">
      <c r="B25" s="224" t="s">
        <v>195</v>
      </c>
      <c r="C25" s="225"/>
      <c r="D25" s="365"/>
      <c r="E25" s="226"/>
      <c r="F25" s="226"/>
      <c r="G25" s="226"/>
      <c r="H25" s="227"/>
      <c r="I25" s="227"/>
      <c r="J25" s="227"/>
      <c r="K25" s="227"/>
      <c r="L25" s="227"/>
      <c r="M25" s="320" t="s">
        <v>113</v>
      </c>
      <c r="N25" s="366"/>
      <c r="O25" s="367"/>
      <c r="P25" s="368"/>
      <c r="Q25" s="173"/>
      <c r="R25" s="173"/>
      <c r="S25" s="369"/>
      <c r="T25" s="370"/>
      <c r="U25" s="299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</row>
    <row r="26" spans="2:226" ht="13.5" customHeight="1">
      <c r="B26" s="300"/>
      <c r="C26" s="234"/>
      <c r="D26" s="371" t="s">
        <v>26</v>
      </c>
      <c r="E26" s="372" t="s">
        <v>44</v>
      </c>
      <c r="F26" s="372" t="s">
        <v>37</v>
      </c>
      <c r="G26" s="372" t="s">
        <v>38</v>
      </c>
      <c r="H26" s="372" t="s">
        <v>39</v>
      </c>
      <c r="I26" s="372" t="s">
        <v>40</v>
      </c>
      <c r="J26" s="372" t="s">
        <v>9</v>
      </c>
      <c r="K26" s="373" t="s">
        <v>10</v>
      </c>
      <c r="L26" s="374" t="s">
        <v>11</v>
      </c>
      <c r="M26" s="169" t="s">
        <v>114</v>
      </c>
      <c r="N26" s="366"/>
      <c r="O26" s="366"/>
      <c r="P26" s="368"/>
      <c r="Q26" s="173"/>
      <c r="R26" s="173"/>
      <c r="S26" s="369"/>
      <c r="T26" s="370"/>
      <c r="U26" s="299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</row>
    <row r="27" spans="2:226" ht="13.5" customHeight="1">
      <c r="B27" s="301" t="s">
        <v>140</v>
      </c>
      <c r="C27" s="499"/>
      <c r="D27" s="500"/>
      <c r="E27" s="248" t="s">
        <v>48</v>
      </c>
      <c r="F27" s="248"/>
      <c r="G27" s="248" t="s">
        <v>16</v>
      </c>
      <c r="H27" s="375"/>
      <c r="I27" s="248" t="s">
        <v>41</v>
      </c>
      <c r="J27" s="248" t="s">
        <v>42</v>
      </c>
      <c r="K27" s="376" t="s">
        <v>43</v>
      </c>
      <c r="L27" s="423" t="s">
        <v>23</v>
      </c>
      <c r="M27" s="169" t="s">
        <v>115</v>
      </c>
      <c r="N27" s="366"/>
      <c r="O27" s="366"/>
      <c r="P27" s="368"/>
      <c r="Q27" s="173"/>
      <c r="R27" s="173"/>
      <c r="S27" s="369"/>
      <c r="T27" s="370"/>
      <c r="U27" s="299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</row>
    <row r="28" spans="2:226" ht="13.5" customHeight="1">
      <c r="B28" s="301" t="s">
        <v>121</v>
      </c>
      <c r="C28" s="499"/>
      <c r="D28" s="500"/>
      <c r="E28" s="248" t="s">
        <v>16</v>
      </c>
      <c r="F28" s="248"/>
      <c r="G28" s="248" t="s">
        <v>20</v>
      </c>
      <c r="H28" s="375"/>
      <c r="I28" s="375" t="s">
        <v>45</v>
      </c>
      <c r="J28" s="248" t="s">
        <v>46</v>
      </c>
      <c r="K28" s="248" t="s">
        <v>47</v>
      </c>
      <c r="L28" s="423" t="s">
        <v>28</v>
      </c>
      <c r="M28" s="169" t="s">
        <v>116</v>
      </c>
      <c r="N28" s="377"/>
      <c r="O28" s="366"/>
      <c r="P28" s="368"/>
      <c r="Q28" s="173"/>
      <c r="R28" s="173"/>
      <c r="S28" s="369"/>
      <c r="T28" s="370"/>
      <c r="U28" s="299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</row>
    <row r="29" spans="2:226" ht="12" customHeight="1">
      <c r="B29" s="302"/>
      <c r="C29" s="248"/>
      <c r="D29" s="378"/>
      <c r="E29" s="248" t="s">
        <v>51</v>
      </c>
      <c r="F29" s="248"/>
      <c r="G29" s="248"/>
      <c r="H29" s="248"/>
      <c r="I29" s="248" t="s">
        <v>49</v>
      </c>
      <c r="J29" s="248"/>
      <c r="K29" s="248" t="s">
        <v>40</v>
      </c>
      <c r="L29" s="423" t="s">
        <v>33</v>
      </c>
      <c r="M29" s="169"/>
      <c r="N29" s="366"/>
      <c r="O29" s="209"/>
      <c r="P29" s="209"/>
      <c r="Q29" s="173"/>
      <c r="R29" s="370"/>
      <c r="S29" s="370"/>
      <c r="T29" s="370"/>
      <c r="U29" s="298"/>
      <c r="V29" s="303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</row>
    <row r="30" spans="2:226" ht="10.5" customHeight="1">
      <c r="B30" s="302"/>
      <c r="C30" s="248"/>
      <c r="D30" s="378"/>
      <c r="E30" s="248"/>
      <c r="F30" s="248"/>
      <c r="G30" s="248"/>
      <c r="H30" s="248"/>
      <c r="I30" s="248" t="s">
        <v>50</v>
      </c>
      <c r="J30" s="248"/>
      <c r="K30" s="248" t="s">
        <v>41</v>
      </c>
      <c r="L30" s="423"/>
      <c r="M30" s="401"/>
      <c r="N30" s="379"/>
      <c r="O30" s="379"/>
      <c r="P30" s="380"/>
      <c r="R30" s="381"/>
      <c r="S30" s="382"/>
      <c r="T30" s="383"/>
      <c r="U30" s="304"/>
      <c r="V30" s="303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</row>
    <row r="31" spans="2:226" ht="10.5" customHeight="1">
      <c r="B31" s="305"/>
      <c r="C31" s="270"/>
      <c r="D31" s="384"/>
      <c r="E31" s="270"/>
      <c r="F31" s="270"/>
      <c r="G31" s="270"/>
      <c r="H31" s="270"/>
      <c r="I31" s="270" t="s">
        <v>52</v>
      </c>
      <c r="J31" s="270"/>
      <c r="K31" s="270"/>
      <c r="L31" s="424"/>
      <c r="M31" s="324"/>
      <c r="N31" s="385"/>
      <c r="O31" s="385"/>
      <c r="P31" s="380"/>
      <c r="R31" s="381"/>
      <c r="S31" s="386"/>
      <c r="T31" s="387"/>
      <c r="U31" s="306"/>
      <c r="V31" s="303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</row>
    <row r="32" spans="2:226" ht="10.5" customHeight="1">
      <c r="B32" s="307"/>
      <c r="C32" s="388"/>
      <c r="D32" s="276" t="s">
        <v>36</v>
      </c>
      <c r="E32" s="276" t="s">
        <v>36</v>
      </c>
      <c r="F32" s="276" t="s">
        <v>36</v>
      </c>
      <c r="G32" s="276" t="s">
        <v>36</v>
      </c>
      <c r="H32" s="276" t="s">
        <v>36</v>
      </c>
      <c r="I32" s="276" t="s">
        <v>36</v>
      </c>
      <c r="J32" s="276" t="s">
        <v>36</v>
      </c>
      <c r="K32" s="276" t="s">
        <v>36</v>
      </c>
      <c r="L32" s="274" t="s">
        <v>36</v>
      </c>
      <c r="M32" s="332" t="s">
        <v>36</v>
      </c>
      <c r="N32" s="380"/>
      <c r="O32" s="389"/>
      <c r="P32" s="380"/>
      <c r="R32" s="306"/>
      <c r="S32" s="389"/>
      <c r="T32" s="390"/>
      <c r="U32" s="306"/>
      <c r="V32" s="303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</row>
    <row r="33" spans="2:226" ht="15" customHeight="1">
      <c r="B33" s="600"/>
      <c r="C33" s="282"/>
      <c r="D33" s="282"/>
      <c r="E33" s="282"/>
      <c r="F33" s="282"/>
      <c r="G33" s="282"/>
      <c r="H33" s="282"/>
      <c r="I33" s="282"/>
      <c r="J33" s="282"/>
      <c r="K33" s="282"/>
      <c r="L33" s="287"/>
      <c r="M33" s="286"/>
      <c r="N33" s="391"/>
      <c r="O33" s="392"/>
      <c r="P33" s="393"/>
      <c r="Q33" s="309"/>
      <c r="R33" s="306"/>
      <c r="S33" s="392"/>
      <c r="T33" s="394"/>
      <c r="U33" s="306"/>
      <c r="V33" s="303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</row>
    <row r="34" spans="2:226" ht="12" customHeight="1">
      <c r="B34" s="601"/>
      <c r="C34" s="282"/>
      <c r="D34" s="282"/>
      <c r="E34" s="282"/>
      <c r="F34" s="282"/>
      <c r="G34" s="284"/>
      <c r="H34" s="282"/>
      <c r="I34" s="282"/>
      <c r="J34" s="282"/>
      <c r="K34" s="284"/>
      <c r="L34" s="287"/>
      <c r="M34" s="395"/>
      <c r="N34" s="392"/>
      <c r="O34" s="392"/>
      <c r="P34" s="393"/>
      <c r="Q34" s="309"/>
      <c r="R34" s="306"/>
      <c r="S34" s="392"/>
      <c r="T34" s="394"/>
      <c r="U34" s="306"/>
      <c r="V34" s="303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</row>
    <row r="35" spans="2:226" ht="15" customHeight="1">
      <c r="B35" s="602" t="s">
        <v>268</v>
      </c>
      <c r="C35" s="357"/>
      <c r="D35" s="357"/>
      <c r="E35" s="357"/>
      <c r="F35" s="357"/>
      <c r="G35" s="357"/>
      <c r="H35" s="357"/>
      <c r="I35" s="357"/>
      <c r="J35" s="358"/>
      <c r="K35" s="396"/>
      <c r="L35" s="397"/>
      <c r="M35" s="359"/>
      <c r="N35" s="313"/>
      <c r="O35" s="313"/>
      <c r="P35" s="393"/>
      <c r="Q35" s="309"/>
      <c r="R35" s="303"/>
      <c r="S35" s="392"/>
      <c r="T35" s="394"/>
      <c r="U35" s="306"/>
      <c r="V35" s="303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</row>
    <row r="36" spans="2:226" ht="21" customHeight="1">
      <c r="B36" s="310" t="s">
        <v>91</v>
      </c>
      <c r="C36" s="357"/>
      <c r="D36" s="471">
        <v>79617</v>
      </c>
      <c r="E36" s="471">
        <v>30512</v>
      </c>
      <c r="F36" s="471">
        <v>331</v>
      </c>
      <c r="G36" s="471">
        <v>42772</v>
      </c>
      <c r="H36" s="471">
        <v>481</v>
      </c>
      <c r="I36" s="471">
        <v>4044</v>
      </c>
      <c r="J36" s="472">
        <f>SUM(D36:I36)</f>
        <v>157757</v>
      </c>
      <c r="K36" s="481">
        <v>4044</v>
      </c>
      <c r="L36" s="482">
        <f>+J36-K36</f>
        <v>153713</v>
      </c>
      <c r="M36" s="476">
        <f>+R15-L36</f>
        <v>323128</v>
      </c>
      <c r="N36" s="313"/>
      <c r="O36" s="380"/>
      <c r="P36" s="393"/>
      <c r="Q36" s="309"/>
      <c r="R36" s="303"/>
      <c r="S36" s="392"/>
      <c r="T36" s="394"/>
      <c r="U36" s="306"/>
      <c r="V36" s="303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</row>
    <row r="37" spans="2:226" ht="21" customHeight="1">
      <c r="B37" s="310" t="s">
        <v>90</v>
      </c>
      <c r="C37" s="357"/>
      <c r="D37" s="471">
        <v>963965</v>
      </c>
      <c r="E37" s="471">
        <v>11769</v>
      </c>
      <c r="F37" s="471">
        <v>12819</v>
      </c>
      <c r="G37" s="471">
        <v>48044</v>
      </c>
      <c r="H37" s="471">
        <v>1512</v>
      </c>
      <c r="I37" s="471">
        <v>21463</v>
      </c>
      <c r="J37" s="472">
        <f>SUM(D37:I37)</f>
        <v>1059572</v>
      </c>
      <c r="K37" s="471">
        <v>21463</v>
      </c>
      <c r="L37" s="482">
        <f>+J37-K37</f>
        <v>1038109</v>
      </c>
      <c r="M37" s="476">
        <f>+R16-L37</f>
        <v>272085</v>
      </c>
      <c r="N37" s="296"/>
      <c r="P37" s="309"/>
      <c r="Q37" s="309"/>
      <c r="R37" s="303"/>
      <c r="S37" s="392"/>
      <c r="T37" s="394"/>
      <c r="U37" s="306"/>
      <c r="V37" s="303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</row>
    <row r="38" spans="2:226" ht="21" customHeight="1">
      <c r="B38" s="310" t="s">
        <v>175</v>
      </c>
      <c r="C38" s="357"/>
      <c r="D38" s="471">
        <v>555036</v>
      </c>
      <c r="E38" s="471">
        <v>2193</v>
      </c>
      <c r="F38" s="471">
        <v>440</v>
      </c>
      <c r="G38" s="471">
        <v>53496</v>
      </c>
      <c r="H38" s="471">
        <v>27295</v>
      </c>
      <c r="I38" s="471">
        <v>116497</v>
      </c>
      <c r="J38" s="472">
        <f>SUM(D38:I38)</f>
        <v>754957</v>
      </c>
      <c r="K38" s="471">
        <v>116497</v>
      </c>
      <c r="L38" s="482">
        <f>+J38-K38</f>
        <v>638460</v>
      </c>
      <c r="M38" s="476">
        <f>+R17-L38</f>
        <v>101893</v>
      </c>
      <c r="N38" s="296"/>
      <c r="P38" s="309"/>
      <c r="Q38" s="309"/>
      <c r="R38" s="303"/>
      <c r="S38" s="392"/>
      <c r="T38" s="394"/>
      <c r="U38" s="306"/>
      <c r="V38" s="303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</row>
    <row r="39" spans="2:226" ht="21" customHeight="1">
      <c r="B39" s="310" t="s">
        <v>266</v>
      </c>
      <c r="C39" s="357"/>
      <c r="D39" s="471">
        <v>6730</v>
      </c>
      <c r="E39" s="471">
        <v>473</v>
      </c>
      <c r="F39" s="471">
        <v>1791</v>
      </c>
      <c r="G39" s="471">
        <v>15676</v>
      </c>
      <c r="H39" s="471">
        <v>657</v>
      </c>
      <c r="I39" s="471">
        <v>12725</v>
      </c>
      <c r="J39" s="472">
        <f>SUM(D39:I39)</f>
        <v>38052</v>
      </c>
      <c r="K39" s="471">
        <v>12725</v>
      </c>
      <c r="L39" s="482">
        <f>+J39-K39</f>
        <v>25327</v>
      </c>
      <c r="M39" s="476">
        <f>+R18-L39</f>
        <v>95929</v>
      </c>
      <c r="N39" s="296"/>
      <c r="P39" s="309"/>
      <c r="Q39" s="309"/>
      <c r="R39" s="303"/>
      <c r="S39" s="392"/>
      <c r="T39" s="394"/>
      <c r="U39" s="306"/>
      <c r="V39" s="303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</row>
    <row r="40" spans="2:226" ht="21" customHeight="1">
      <c r="B40" s="310" t="s">
        <v>267</v>
      </c>
      <c r="C40" s="357"/>
      <c r="D40" s="471">
        <v>93628</v>
      </c>
      <c r="E40" s="471">
        <v>7135</v>
      </c>
      <c r="F40" s="471">
        <v>6190</v>
      </c>
      <c r="G40" s="471">
        <v>72401</v>
      </c>
      <c r="H40" s="471">
        <v>289157</v>
      </c>
      <c r="I40" s="471">
        <v>97250</v>
      </c>
      <c r="J40" s="472">
        <f>SUM(D40:I40)</f>
        <v>565761</v>
      </c>
      <c r="K40" s="471">
        <v>97250</v>
      </c>
      <c r="L40" s="482">
        <f>+J40-K40</f>
        <v>468511</v>
      </c>
      <c r="M40" s="476">
        <f>+R19-L40</f>
        <v>253393</v>
      </c>
      <c r="N40" s="296"/>
      <c r="P40" s="309"/>
      <c r="Q40" s="309"/>
      <c r="R40" s="303"/>
      <c r="S40" s="392"/>
      <c r="T40" s="394"/>
      <c r="U40" s="306"/>
      <c r="V40" s="303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</row>
    <row r="41" spans="2:226" ht="15" customHeight="1">
      <c r="B41" s="310"/>
      <c r="C41" s="357"/>
      <c r="D41" s="471"/>
      <c r="E41" s="471"/>
      <c r="F41" s="471"/>
      <c r="G41" s="471"/>
      <c r="H41" s="471"/>
      <c r="I41" s="471"/>
      <c r="J41" s="475"/>
      <c r="K41" s="471"/>
      <c r="L41" s="483"/>
      <c r="M41" s="476"/>
      <c r="N41" s="296"/>
      <c r="P41" s="309"/>
      <c r="Q41" s="309"/>
      <c r="R41" s="303"/>
      <c r="S41" s="392"/>
      <c r="T41" s="394"/>
      <c r="U41" s="306"/>
      <c r="V41" s="303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</row>
    <row r="42" spans="2:226" ht="34.5" customHeight="1" thickBot="1">
      <c r="B42" s="311" t="s">
        <v>54</v>
      </c>
      <c r="C42" s="360"/>
      <c r="D42" s="478">
        <f>SUM(D36:D40)</f>
        <v>1698976</v>
      </c>
      <c r="E42" s="478">
        <f aca="true" t="shared" si="1" ref="E42:M42">SUM(E36:E40)</f>
        <v>52082</v>
      </c>
      <c r="F42" s="478">
        <f t="shared" si="1"/>
        <v>21571</v>
      </c>
      <c r="G42" s="478">
        <f t="shared" si="1"/>
        <v>232389</v>
      </c>
      <c r="H42" s="478">
        <f t="shared" si="1"/>
        <v>319102</v>
      </c>
      <c r="I42" s="478">
        <f t="shared" si="1"/>
        <v>251979</v>
      </c>
      <c r="J42" s="478">
        <f t="shared" si="1"/>
        <v>2576099</v>
      </c>
      <c r="K42" s="479">
        <f t="shared" si="1"/>
        <v>251979</v>
      </c>
      <c r="L42" s="480">
        <f t="shared" si="1"/>
        <v>2324120</v>
      </c>
      <c r="M42" s="480">
        <f t="shared" si="1"/>
        <v>1046428</v>
      </c>
      <c r="N42" s="296"/>
      <c r="P42" s="309"/>
      <c r="Q42" s="309"/>
      <c r="R42" s="303"/>
      <c r="S42" s="312"/>
      <c r="T42" s="174"/>
      <c r="U42" s="174"/>
      <c r="V42" s="295"/>
      <c r="W42" s="295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</row>
    <row r="43" spans="2:225" ht="19.5" customHeight="1"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296"/>
      <c r="M43" s="296"/>
      <c r="N43" s="313"/>
      <c r="O43" s="309"/>
      <c r="P43" s="309"/>
      <c r="Q43" s="303"/>
      <c r="R43" s="312"/>
      <c r="S43" s="174"/>
      <c r="T43" s="214"/>
      <c r="U43" s="295"/>
      <c r="V43" s="295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</row>
    <row r="44" spans="2:225" ht="15">
      <c r="B44" s="258"/>
      <c r="C44" s="599"/>
      <c r="D44" s="258"/>
      <c r="E44" s="258"/>
      <c r="F44" s="258"/>
      <c r="G44" s="296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97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</row>
    <row r="45" spans="2:225" ht="15">
      <c r="B45" s="258"/>
      <c r="C45" s="258"/>
      <c r="D45" s="258"/>
      <c r="E45" s="258"/>
      <c r="F45" s="258"/>
      <c r="G45" s="296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97"/>
      <c r="T45" s="214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  <c r="FL45" s="258"/>
      <c r="FM45" s="258"/>
      <c r="FN45" s="258"/>
      <c r="FO45" s="258"/>
      <c r="FP45" s="258"/>
      <c r="FQ45" s="258"/>
      <c r="FR45" s="258"/>
      <c r="FS45" s="258"/>
      <c r="FT45" s="258"/>
      <c r="FU45" s="258"/>
      <c r="FV45" s="258"/>
      <c r="FW45" s="258"/>
      <c r="FX45" s="258"/>
      <c r="FY45" s="258"/>
      <c r="FZ45" s="258"/>
      <c r="GA45" s="258"/>
      <c r="GB45" s="258"/>
      <c r="GC45" s="258"/>
      <c r="GD45" s="258"/>
      <c r="GE45" s="258"/>
      <c r="GF45" s="258"/>
      <c r="GG45" s="258"/>
      <c r="GH45" s="258"/>
      <c r="GI45" s="258"/>
      <c r="GJ45" s="258"/>
      <c r="GK45" s="258"/>
      <c r="GL45" s="258"/>
      <c r="GM45" s="258"/>
      <c r="GN45" s="258"/>
      <c r="GO45" s="258"/>
      <c r="GP45" s="258"/>
      <c r="GQ45" s="258"/>
      <c r="GR45" s="258"/>
      <c r="GS45" s="258"/>
      <c r="GT45" s="258"/>
      <c r="GU45" s="258"/>
      <c r="GV45" s="258"/>
      <c r="GW45" s="258"/>
      <c r="GX45" s="258"/>
      <c r="GY45" s="258"/>
      <c r="GZ45" s="258"/>
      <c r="HA45" s="258"/>
      <c r="HB45" s="258"/>
      <c r="HC45" s="258"/>
      <c r="HD45" s="258"/>
      <c r="HE45" s="258"/>
      <c r="HF45" s="258"/>
      <c r="HG45" s="258"/>
      <c r="HH45" s="258"/>
      <c r="HI45" s="258"/>
      <c r="HJ45" s="258"/>
      <c r="HK45" s="258"/>
      <c r="HL45" s="258"/>
      <c r="HM45" s="258"/>
      <c r="HN45" s="258"/>
      <c r="HO45" s="258"/>
      <c r="HP45" s="258"/>
      <c r="HQ45" s="258"/>
    </row>
    <row r="46" spans="2:225" ht="15">
      <c r="B46" s="258"/>
      <c r="C46" s="258"/>
      <c r="D46" s="258"/>
      <c r="E46" s="258"/>
      <c r="F46" s="258"/>
      <c r="G46" s="296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97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</row>
    <row r="47" spans="2:225" ht="15">
      <c r="B47" s="258"/>
      <c r="C47" s="258"/>
      <c r="D47" s="258"/>
      <c r="E47" s="258"/>
      <c r="F47" s="258"/>
      <c r="G47" s="296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97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</row>
    <row r="48" spans="2:225" ht="15">
      <c r="B48" s="258"/>
      <c r="C48" s="258"/>
      <c r="D48" s="258"/>
      <c r="E48" s="258"/>
      <c r="F48" s="258"/>
      <c r="G48" s="296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97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</row>
    <row r="49" spans="2:225" ht="15">
      <c r="B49" s="258"/>
      <c r="C49" s="258"/>
      <c r="D49" s="258"/>
      <c r="E49" s="258"/>
      <c r="F49" s="258"/>
      <c r="G49" s="296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174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</row>
    <row r="50" spans="2:225" ht="23.25" customHeight="1">
      <c r="B50" s="258"/>
      <c r="C50" s="258"/>
      <c r="D50" s="258"/>
      <c r="E50" s="258"/>
      <c r="F50" s="258"/>
      <c r="G50" s="296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174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</row>
    <row r="51" spans="2:225" ht="15">
      <c r="B51" s="258"/>
      <c r="C51" s="258"/>
      <c r="D51" s="258"/>
      <c r="E51" s="258"/>
      <c r="F51" s="258"/>
      <c r="G51" s="296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97"/>
      <c r="T51" s="314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</row>
    <row r="52" spans="2:225" ht="15">
      <c r="B52" s="258"/>
      <c r="C52" s="258"/>
      <c r="D52" s="258"/>
      <c r="E52" s="258"/>
      <c r="F52" s="258"/>
      <c r="G52" s="296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</row>
    <row r="53" spans="2:225" ht="15">
      <c r="B53" s="258"/>
      <c r="C53" s="258"/>
      <c r="D53" s="258"/>
      <c r="E53" s="258"/>
      <c r="F53" s="258"/>
      <c r="G53" s="296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</row>
    <row r="54" spans="2:225" ht="15">
      <c r="B54" s="258"/>
      <c r="C54" s="258"/>
      <c r="D54" s="258"/>
      <c r="E54" s="258"/>
      <c r="F54" s="258"/>
      <c r="G54" s="296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</row>
    <row r="55" spans="2:225" ht="15">
      <c r="B55" s="258"/>
      <c r="C55" s="258"/>
      <c r="D55" s="258"/>
      <c r="E55" s="258"/>
      <c r="F55" s="258"/>
      <c r="G55" s="296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58"/>
      <c r="DX55" s="258"/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8"/>
      <c r="EK55" s="258"/>
      <c r="EL55" s="258"/>
      <c r="EM55" s="258"/>
      <c r="EN55" s="258"/>
      <c r="EO55" s="258"/>
      <c r="EP55" s="258"/>
      <c r="EQ55" s="258"/>
      <c r="ER55" s="258"/>
      <c r="ES55" s="258"/>
      <c r="ET55" s="258"/>
      <c r="EU55" s="258"/>
      <c r="EV55" s="258"/>
      <c r="EW55" s="258"/>
      <c r="EX55" s="258"/>
      <c r="EY55" s="258"/>
      <c r="EZ55" s="258"/>
      <c r="FA55" s="258"/>
      <c r="FB55" s="258"/>
      <c r="FC55" s="258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</row>
    <row r="56" spans="2:225" ht="15">
      <c r="B56" s="258"/>
      <c r="C56" s="258"/>
      <c r="D56" s="258"/>
      <c r="E56" s="258"/>
      <c r="F56" s="258"/>
      <c r="G56" s="296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</row>
    <row r="57" spans="2:225" ht="15">
      <c r="B57" s="258"/>
      <c r="C57" s="258"/>
      <c r="D57" s="258"/>
      <c r="E57" s="258"/>
      <c r="F57" s="258"/>
      <c r="G57" s="296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</row>
    <row r="58" spans="2:225" ht="15">
      <c r="B58" s="258"/>
      <c r="C58" s="258"/>
      <c r="D58" s="258"/>
      <c r="E58" s="258"/>
      <c r="F58" s="258"/>
      <c r="G58" s="296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</row>
    <row r="59" spans="2:225" ht="15">
      <c r="B59" s="258"/>
      <c r="C59" s="258"/>
      <c r="D59" s="258"/>
      <c r="E59" s="258"/>
      <c r="F59" s="258"/>
      <c r="G59" s="296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</row>
    <row r="60" spans="2:225" ht="15">
      <c r="B60" s="258"/>
      <c r="C60" s="258"/>
      <c r="D60" s="258"/>
      <c r="E60" s="258"/>
      <c r="F60" s="258"/>
      <c r="G60" s="296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8"/>
      <c r="FL60" s="258"/>
      <c r="FM60" s="258"/>
      <c r="FN60" s="258"/>
      <c r="FO60" s="258"/>
      <c r="FP60" s="258"/>
      <c r="FQ60" s="258"/>
      <c r="FR60" s="258"/>
      <c r="FS60" s="258"/>
      <c r="FT60" s="258"/>
      <c r="FU60" s="258"/>
      <c r="FV60" s="258"/>
      <c r="FW60" s="258"/>
      <c r="FX60" s="258"/>
      <c r="FY60" s="258"/>
      <c r="FZ60" s="258"/>
      <c r="GA60" s="258"/>
      <c r="GB60" s="258"/>
      <c r="GC60" s="258"/>
      <c r="GD60" s="258"/>
      <c r="GE60" s="258"/>
      <c r="GF60" s="258"/>
      <c r="GG60" s="258"/>
      <c r="GH60" s="258"/>
      <c r="GI60" s="258"/>
      <c r="GJ60" s="258"/>
      <c r="GK60" s="258"/>
      <c r="GL60" s="258"/>
      <c r="GM60" s="258"/>
      <c r="GN60" s="258"/>
      <c r="GO60" s="258"/>
      <c r="GP60" s="258"/>
      <c r="GQ60" s="258"/>
      <c r="GR60" s="258"/>
      <c r="GS60" s="258"/>
      <c r="GT60" s="258"/>
      <c r="GU60" s="258"/>
      <c r="GV60" s="258"/>
      <c r="GW60" s="258"/>
      <c r="GX60" s="258"/>
      <c r="GY60" s="258"/>
      <c r="GZ60" s="258"/>
      <c r="HA60" s="258"/>
      <c r="HB60" s="258"/>
      <c r="HC60" s="258"/>
      <c r="HD60" s="258"/>
      <c r="HE60" s="258"/>
      <c r="HF60" s="258"/>
      <c r="HG60" s="258"/>
      <c r="HH60" s="258"/>
      <c r="HI60" s="258"/>
      <c r="HJ60" s="258"/>
      <c r="HK60" s="258"/>
      <c r="HL60" s="258"/>
      <c r="HM60" s="258"/>
      <c r="HN60" s="258"/>
      <c r="HO60" s="258"/>
      <c r="HP60" s="258"/>
      <c r="HQ60" s="258"/>
    </row>
    <row r="61" spans="2:225" ht="15">
      <c r="B61" s="258"/>
      <c r="C61" s="258"/>
      <c r="D61" s="258"/>
      <c r="E61" s="258"/>
      <c r="F61" s="258"/>
      <c r="G61" s="296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</row>
    <row r="62" spans="2:225" ht="15">
      <c r="B62" s="296"/>
      <c r="C62" s="296"/>
      <c r="D62" s="296"/>
      <c r="E62" s="296"/>
      <c r="F62" s="296"/>
      <c r="G62" s="296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</row>
    <row r="63" spans="2:225" ht="15">
      <c r="B63" s="258"/>
      <c r="C63" s="258"/>
      <c r="D63" s="296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</row>
    <row r="64" spans="2:225" ht="15">
      <c r="B64" s="258"/>
      <c r="C64" s="258"/>
      <c r="D64" s="30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</row>
    <row r="65" spans="2:225" ht="15">
      <c r="B65" s="258"/>
      <c r="C65" s="258"/>
      <c r="D65" s="308"/>
      <c r="E65" s="258"/>
      <c r="F65" s="258"/>
      <c r="G65" s="296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</row>
    <row r="66" spans="2:225" ht="15">
      <c r="B66" s="258"/>
      <c r="C66" s="258"/>
      <c r="D66" s="277"/>
      <c r="E66" s="258"/>
      <c r="F66" s="258"/>
      <c r="G66" s="296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</row>
    <row r="67" spans="2:225" ht="15">
      <c r="B67" s="258"/>
      <c r="C67" s="258"/>
      <c r="D67" s="277"/>
      <c r="E67" s="258"/>
      <c r="F67" s="258"/>
      <c r="G67" s="296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</row>
    <row r="68" spans="2:225" ht="15">
      <c r="B68" s="258"/>
      <c r="C68" s="258"/>
      <c r="D68" s="277"/>
      <c r="E68" s="258"/>
      <c r="F68" s="258"/>
      <c r="G68" s="296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</row>
    <row r="69" spans="2:225" ht="15">
      <c r="B69" s="258"/>
      <c r="C69" s="258"/>
      <c r="D69" s="277"/>
      <c r="E69" s="258"/>
      <c r="F69" s="258"/>
      <c r="G69" s="296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</row>
    <row r="70" spans="2:225" ht="15">
      <c r="B70" s="258"/>
      <c r="C70" s="258"/>
      <c r="D70" s="277"/>
      <c r="E70" s="258"/>
      <c r="F70" s="258"/>
      <c r="G70" s="296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</row>
    <row r="71" spans="2:225" ht="15">
      <c r="B71" s="258"/>
      <c r="C71" s="258"/>
      <c r="D71" s="296"/>
      <c r="E71" s="258"/>
      <c r="F71" s="258"/>
      <c r="G71" s="296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</row>
    <row r="72" spans="2:225" ht="15"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</row>
    <row r="73" spans="2:225" ht="1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</row>
    <row r="74" spans="2:17" ht="15"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</row>
    <row r="75" spans="2:17" ht="15"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</row>
    <row r="76" spans="2:17" ht="15"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</row>
    <row r="77" spans="2:17" ht="15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</row>
    <row r="78" spans="2:17" ht="15"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</row>
    <row r="79" spans="2:17" ht="15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</row>
    <row r="80" spans="2:17" ht="1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</row>
    <row r="81" spans="2:17" ht="1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</row>
    <row r="82" spans="2:17" ht="15">
      <c r="B82" s="295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</row>
    <row r="83" spans="2:17" ht="15">
      <c r="B83" s="295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</row>
    <row r="84" spans="2:17" ht="15"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</row>
    <row r="85" spans="2:17" ht="15"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</row>
    <row r="86" spans="2:17" ht="15"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</row>
    <row r="87" spans="2:17" ht="15"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</row>
    <row r="88" spans="2:17" ht="15"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</row>
    <row r="89" spans="2:17" ht="15"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</row>
    <row r="90" spans="2:17" ht="15"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</row>
    <row r="91" spans="2:17" ht="15"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</row>
    <row r="92" spans="2:17" ht="15"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</row>
    <row r="93" spans="2:17" ht="15"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</row>
    <row r="94" spans="2:17" ht="15"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</row>
    <row r="95" spans="2:17" ht="15"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</row>
    <row r="96" spans="2:17" ht="15"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</row>
    <row r="97" spans="2:17" ht="15"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</row>
    <row r="98" spans="2:17" ht="15"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</row>
    <row r="99" spans="2:17" ht="15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</row>
    <row r="100" spans="2:17" ht="15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</row>
    <row r="101" spans="2:17" ht="15"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</row>
    <row r="102" spans="2:17" ht="15"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</row>
    <row r="103" spans="2:17" ht="15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</row>
    <row r="104" spans="2:17" ht="15"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</row>
    <row r="105" spans="2:17" ht="15"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</row>
    <row r="106" spans="2:17" ht="15"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</row>
    <row r="107" spans="2:17" ht="15"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</row>
    <row r="108" spans="2:17" ht="15"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</row>
    <row r="109" spans="2:17" ht="15"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</row>
    <row r="110" spans="2:17" ht="15"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</row>
    <row r="111" spans="2:17" ht="15"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</row>
    <row r="112" spans="2:17" ht="15"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</row>
    <row r="113" spans="2:17" ht="15"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</row>
    <row r="114" spans="2:17" ht="15"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</row>
    <row r="115" spans="2:17" ht="15"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</row>
    <row r="116" spans="2:17" ht="15"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</row>
    <row r="117" spans="2:17" ht="15"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</row>
    <row r="118" spans="2:17" ht="15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</row>
    <row r="119" spans="2:17" ht="15"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</row>
    <row r="120" spans="2:17" ht="15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</row>
    <row r="121" spans="2:17" ht="15"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</row>
    <row r="122" spans="2:17" ht="15"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</row>
    <row r="123" spans="2:17" ht="15"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</row>
  </sheetData>
  <sheetProtection/>
  <printOptions horizontalCentered="1"/>
  <pageMargins left="0" right="0.3937007874015748" top="0" bottom="0" header="0" footer="0"/>
  <pageSetup fitToHeight="2" horizontalDpi="600" verticalDpi="600" orientation="landscape" paperSize="9" scale="65" r:id="rId1"/>
  <rowBreaks count="1" manualBreakCount="1">
    <brk id="2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S128"/>
  <sheetViews>
    <sheetView showGridLines="0" defaultGridColor="0" zoomScale="75" zoomScaleNormal="75" zoomScaleSheetLayoutView="70" zoomScalePageLayoutView="0" colorId="22" workbookViewId="0" topLeftCell="A1">
      <selection activeCell="D17" sqref="D17"/>
    </sheetView>
  </sheetViews>
  <sheetFormatPr defaultColWidth="14.77734375" defaultRowHeight="15"/>
  <cols>
    <col min="1" max="1" width="2.88671875" style="173" customWidth="1"/>
    <col min="2" max="2" width="57.10546875" style="173" customWidth="1"/>
    <col min="3" max="3" width="8.88671875" style="22" bestFit="1" customWidth="1"/>
    <col min="4" max="4" width="12.10546875" style="173" bestFit="1" customWidth="1"/>
    <col min="5" max="6" width="10.21484375" style="173" bestFit="1" customWidth="1"/>
    <col min="7" max="7" width="12.10546875" style="173" bestFit="1" customWidth="1"/>
    <col min="8" max="8" width="9.3359375" style="173" bestFit="1" customWidth="1"/>
    <col min="9" max="9" width="7.77734375" style="173" customWidth="1"/>
    <col min="10" max="10" width="11.5546875" style="173" customWidth="1"/>
    <col min="11" max="11" width="8.88671875" style="173" bestFit="1" customWidth="1"/>
    <col min="12" max="12" width="7.77734375" style="173" customWidth="1"/>
    <col min="13" max="13" width="8.3359375" style="173" customWidth="1"/>
    <col min="14" max="14" width="8.6640625" style="173" customWidth="1"/>
    <col min="15" max="15" width="8.4453125" style="173" bestFit="1" customWidth="1"/>
    <col min="16" max="16" width="8.77734375" style="173" bestFit="1" customWidth="1"/>
    <col min="17" max="17" width="7.6640625" style="173" customWidth="1"/>
    <col min="18" max="18" width="3.6640625" style="173" customWidth="1"/>
    <col min="19" max="19" width="7.4453125" style="173" bestFit="1" customWidth="1"/>
    <col min="20" max="20" width="6.77734375" style="173" customWidth="1"/>
    <col min="21" max="16384" width="14.77734375" style="173" customWidth="1"/>
  </cols>
  <sheetData>
    <row r="1" spans="2:18" ht="30" customHeight="1">
      <c r="B1" s="216" t="s">
        <v>74</v>
      </c>
      <c r="C1" s="24"/>
      <c r="D1" s="299"/>
      <c r="E1" s="299"/>
      <c r="F1" s="299"/>
      <c r="G1" s="299"/>
      <c r="Q1" s="219"/>
      <c r="R1" s="219"/>
    </row>
    <row r="2" spans="2:19" ht="20.25" customHeight="1">
      <c r="B2" s="220"/>
      <c r="C2" s="24"/>
      <c r="D2" s="298"/>
      <c r="E2" s="298"/>
      <c r="F2" s="298"/>
      <c r="G2" s="298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</row>
    <row r="3" spans="2:19" s="6" customFormat="1" ht="20.25" customHeight="1">
      <c r="B3" s="609" t="s">
        <v>385</v>
      </c>
      <c r="C3" s="669"/>
      <c r="D3" s="670" t="s">
        <v>178</v>
      </c>
      <c r="E3" s="670" t="s">
        <v>290</v>
      </c>
      <c r="F3" s="670" t="s">
        <v>291</v>
      </c>
      <c r="G3" s="670" t="s">
        <v>0</v>
      </c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</row>
    <row r="4" spans="2:19" s="6" customFormat="1" ht="20.25" customHeight="1">
      <c r="B4" s="610"/>
      <c r="C4" s="670"/>
      <c r="D4" s="665" t="s">
        <v>292</v>
      </c>
      <c r="E4" s="665" t="s">
        <v>292</v>
      </c>
      <c r="F4" s="665" t="s">
        <v>292</v>
      </c>
      <c r="G4" s="665" t="s">
        <v>292</v>
      </c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</row>
    <row r="5" spans="2:19" s="6" customFormat="1" ht="20.25" customHeight="1">
      <c r="B5" s="610"/>
      <c r="C5" s="671"/>
      <c r="D5" s="630"/>
      <c r="E5" s="630"/>
      <c r="F5" s="630"/>
      <c r="G5" s="630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</row>
    <row r="6" spans="2:19" s="6" customFormat="1" ht="20.25" customHeight="1">
      <c r="B6" s="610" t="s">
        <v>91</v>
      </c>
      <c r="C6" s="672"/>
      <c r="D6" s="615">
        <v>9000</v>
      </c>
      <c r="E6" s="615">
        <v>0</v>
      </c>
      <c r="F6" s="615">
        <v>0</v>
      </c>
      <c r="G6" s="615">
        <f>SUM(D6:F6)</f>
        <v>9000</v>
      </c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</row>
    <row r="7" spans="2:19" s="6" customFormat="1" ht="20.25" customHeight="1">
      <c r="B7" s="610" t="s">
        <v>175</v>
      </c>
      <c r="C7" s="672"/>
      <c r="D7" s="615">
        <v>144800</v>
      </c>
      <c r="E7" s="615">
        <v>30500</v>
      </c>
      <c r="F7" s="615">
        <v>2800</v>
      </c>
      <c r="G7" s="615">
        <f aca="true" t="shared" si="0" ref="G7:G16">SUM(D7:F7)</f>
        <v>178100</v>
      </c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</row>
    <row r="8" spans="2:19" s="6" customFormat="1" ht="20.25" customHeight="1">
      <c r="B8" s="610" t="s">
        <v>90</v>
      </c>
      <c r="C8" s="672"/>
      <c r="D8" s="615">
        <v>44900</v>
      </c>
      <c r="E8" s="615">
        <v>500</v>
      </c>
      <c r="F8" s="615">
        <v>0</v>
      </c>
      <c r="G8" s="615">
        <f t="shared" si="0"/>
        <v>45400</v>
      </c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</row>
    <row r="9" spans="2:19" s="6" customFormat="1" ht="20.25" customHeight="1">
      <c r="B9" s="610" t="s">
        <v>267</v>
      </c>
      <c r="C9" s="672"/>
      <c r="D9" s="615"/>
      <c r="E9" s="615"/>
      <c r="F9" s="615"/>
      <c r="G9" s="615">
        <f t="shared" si="0"/>
        <v>0</v>
      </c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</row>
    <row r="10" spans="2:19" s="6" customFormat="1" ht="20.25" customHeight="1">
      <c r="B10" s="610" t="s">
        <v>377</v>
      </c>
      <c r="C10" s="672"/>
      <c r="D10" s="615">
        <v>74600</v>
      </c>
      <c r="E10" s="615">
        <v>35200</v>
      </c>
      <c r="F10" s="615">
        <v>3300</v>
      </c>
      <c r="G10" s="615">
        <f t="shared" si="0"/>
        <v>113100</v>
      </c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</row>
    <row r="11" spans="2:19" s="6" customFormat="1" ht="20.25" customHeight="1">
      <c r="B11" s="610" t="s">
        <v>378</v>
      </c>
      <c r="C11" s="672"/>
      <c r="D11" s="615">
        <v>126600</v>
      </c>
      <c r="E11" s="615">
        <v>120700</v>
      </c>
      <c r="F11" s="615">
        <v>76300</v>
      </c>
      <c r="G11" s="615">
        <f t="shared" si="0"/>
        <v>323600</v>
      </c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</row>
    <row r="12" spans="2:19" s="6" customFormat="1" ht="20.25" customHeight="1">
      <c r="B12" s="610" t="s">
        <v>379</v>
      </c>
      <c r="C12" s="672"/>
      <c r="D12" s="615">
        <v>6000</v>
      </c>
      <c r="E12" s="615">
        <v>5100</v>
      </c>
      <c r="F12" s="615">
        <v>5200</v>
      </c>
      <c r="G12" s="615">
        <f t="shared" si="0"/>
        <v>16300</v>
      </c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</row>
    <row r="13" spans="2:19" s="6" customFormat="1" ht="20.25" customHeight="1">
      <c r="B13" s="610" t="s">
        <v>380</v>
      </c>
      <c r="C13" s="672"/>
      <c r="D13" s="615"/>
      <c r="E13" s="615"/>
      <c r="F13" s="615"/>
      <c r="G13" s="615">
        <f t="shared" si="0"/>
        <v>0</v>
      </c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</row>
    <row r="14" spans="2:19" s="6" customFormat="1" ht="20.25" customHeight="1">
      <c r="B14" s="610" t="s">
        <v>381</v>
      </c>
      <c r="C14" s="672"/>
      <c r="D14" s="615">
        <v>30400</v>
      </c>
      <c r="E14" s="615">
        <v>36800</v>
      </c>
      <c r="F14" s="615">
        <v>88800</v>
      </c>
      <c r="G14" s="615">
        <f t="shared" si="0"/>
        <v>156000</v>
      </c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</row>
    <row r="15" spans="2:19" s="6" customFormat="1" ht="20.25" customHeight="1">
      <c r="B15" s="610" t="s">
        <v>382</v>
      </c>
      <c r="C15" s="672"/>
      <c r="D15" s="615">
        <v>105100</v>
      </c>
      <c r="E15" s="615">
        <v>76400</v>
      </c>
      <c r="F15" s="615">
        <v>5000</v>
      </c>
      <c r="G15" s="615">
        <f t="shared" si="0"/>
        <v>186500</v>
      </c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</row>
    <row r="16" spans="2:19" s="6" customFormat="1" ht="20.25" customHeight="1">
      <c r="B16" s="610" t="s">
        <v>383</v>
      </c>
      <c r="C16" s="672"/>
      <c r="D16" s="615">
        <v>100</v>
      </c>
      <c r="E16" s="615">
        <v>0</v>
      </c>
      <c r="F16" s="615">
        <v>0</v>
      </c>
      <c r="G16" s="615">
        <f t="shared" si="0"/>
        <v>100</v>
      </c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</row>
    <row r="17" spans="2:19" s="6" customFormat="1" ht="20.25" customHeight="1">
      <c r="B17" s="629" t="s">
        <v>384</v>
      </c>
      <c r="C17" s="673"/>
      <c r="D17" s="685">
        <f>SUM(D6:D16)</f>
        <v>541500</v>
      </c>
      <c r="E17" s="685">
        <f>SUM(E6:E16)</f>
        <v>305200</v>
      </c>
      <c r="F17" s="685">
        <f>SUM(F6:F16)</f>
        <v>181400</v>
      </c>
      <c r="G17" s="685">
        <f>SUM(G6:G16)</f>
        <v>1028100</v>
      </c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</row>
    <row r="18" spans="2:19" ht="20.25" customHeight="1">
      <c r="B18" s="220"/>
      <c r="C18" s="24"/>
      <c r="D18" s="298"/>
      <c r="E18" s="298"/>
      <c r="F18" s="298"/>
      <c r="G18" s="298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</row>
    <row r="19" spans="2:19" ht="20.25" customHeight="1">
      <c r="B19" s="220"/>
      <c r="C19" s="24"/>
      <c r="D19" s="298"/>
      <c r="E19" s="298"/>
      <c r="F19" s="298"/>
      <c r="G19" s="298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</row>
    <row r="20" spans="2:7" s="6" customFormat="1" ht="18">
      <c r="B20" s="609" t="s">
        <v>459</v>
      </c>
      <c r="C20" s="670"/>
      <c r="D20" s="670" t="s">
        <v>178</v>
      </c>
      <c r="E20" s="670" t="s">
        <v>290</v>
      </c>
      <c r="F20" s="670" t="s">
        <v>291</v>
      </c>
      <c r="G20" s="670" t="s">
        <v>11</v>
      </c>
    </row>
    <row r="21" spans="2:7" s="6" customFormat="1" ht="18">
      <c r="B21" s="612"/>
      <c r="C21" s="665"/>
      <c r="D21" s="665" t="s">
        <v>292</v>
      </c>
      <c r="E21" s="665" t="s">
        <v>292</v>
      </c>
      <c r="F21" s="665" t="s">
        <v>292</v>
      </c>
      <c r="G21" s="665" t="s">
        <v>292</v>
      </c>
    </row>
    <row r="22" spans="2:7" s="6" customFormat="1" ht="18">
      <c r="B22" s="613" t="s">
        <v>91</v>
      </c>
      <c r="C22" s="666"/>
      <c r="D22" s="614"/>
      <c r="E22" s="614"/>
      <c r="F22" s="614"/>
      <c r="G22" s="614"/>
    </row>
    <row r="23" spans="2:7" s="6" customFormat="1" ht="18">
      <c r="B23" s="612" t="s">
        <v>293</v>
      </c>
      <c r="C23" s="622"/>
      <c r="D23" s="615">
        <v>4283</v>
      </c>
      <c r="E23" s="615">
        <v>0</v>
      </c>
      <c r="F23" s="615">
        <v>0</v>
      </c>
      <c r="G23" s="616">
        <f aca="true" t="shared" si="1" ref="G23:G28">SUM(D23:F23)</f>
        <v>4283</v>
      </c>
    </row>
    <row r="24" spans="2:7" s="6" customFormat="1" ht="18">
      <c r="B24" s="612" t="s">
        <v>294</v>
      </c>
      <c r="C24" s="622"/>
      <c r="D24" s="615">
        <v>1084</v>
      </c>
      <c r="E24" s="615">
        <v>0</v>
      </c>
      <c r="F24" s="615">
        <v>0</v>
      </c>
      <c r="G24" s="616">
        <f t="shared" si="1"/>
        <v>1084</v>
      </c>
    </row>
    <row r="25" spans="2:7" s="6" customFormat="1" ht="18">
      <c r="B25" s="612" t="s">
        <v>295</v>
      </c>
      <c r="C25" s="622"/>
      <c r="D25" s="615">
        <v>1628</v>
      </c>
      <c r="E25" s="615">
        <v>0</v>
      </c>
      <c r="F25" s="615">
        <v>0</v>
      </c>
      <c r="G25" s="616">
        <f t="shared" si="1"/>
        <v>1628</v>
      </c>
    </row>
    <row r="26" spans="2:7" s="6" customFormat="1" ht="18">
      <c r="B26" s="612" t="s">
        <v>296</v>
      </c>
      <c r="C26" s="622"/>
      <c r="D26" s="615">
        <v>0</v>
      </c>
      <c r="E26" s="615">
        <v>0</v>
      </c>
      <c r="F26" s="615">
        <v>0</v>
      </c>
      <c r="G26" s="616">
        <f t="shared" si="1"/>
        <v>0</v>
      </c>
    </row>
    <row r="27" spans="2:7" s="6" customFormat="1" ht="18">
      <c r="B27" s="612" t="s">
        <v>297</v>
      </c>
      <c r="C27" s="622"/>
      <c r="D27" s="615">
        <v>2025</v>
      </c>
      <c r="E27" s="615">
        <v>0</v>
      </c>
      <c r="F27" s="615">
        <v>0</v>
      </c>
      <c r="G27" s="616">
        <f t="shared" si="1"/>
        <v>2025</v>
      </c>
    </row>
    <row r="28" spans="2:7" s="6" customFormat="1" ht="18">
      <c r="B28" s="612" t="s">
        <v>298</v>
      </c>
      <c r="C28" s="622"/>
      <c r="D28" s="615">
        <v>21</v>
      </c>
      <c r="E28" s="615">
        <v>0</v>
      </c>
      <c r="F28" s="615">
        <v>0</v>
      </c>
      <c r="G28" s="616">
        <f t="shared" si="1"/>
        <v>21</v>
      </c>
    </row>
    <row r="29" spans="2:7" s="6" customFormat="1" ht="18">
      <c r="B29" s="617" t="s">
        <v>299</v>
      </c>
      <c r="C29" s="618"/>
      <c r="D29" s="619">
        <f>SUM(D23:D28)</f>
        <v>9041</v>
      </c>
      <c r="E29" s="619">
        <f>SUM(E23:E28)</f>
        <v>0</v>
      </c>
      <c r="F29" s="619">
        <f>SUM(F23:F28)</f>
        <v>0</v>
      </c>
      <c r="G29" s="619">
        <f>SUM(G23:G28)</f>
        <v>9041</v>
      </c>
    </row>
    <row r="30" spans="2:7" s="6" customFormat="1" ht="18">
      <c r="B30" s="612"/>
      <c r="C30" s="618"/>
      <c r="D30" s="619"/>
      <c r="E30" s="619"/>
      <c r="F30" s="619"/>
      <c r="G30" s="619"/>
    </row>
    <row r="31" spans="2:7" s="6" customFormat="1" ht="18">
      <c r="B31" s="613" t="s">
        <v>175</v>
      </c>
      <c r="C31" s="622"/>
      <c r="D31" s="620"/>
      <c r="E31" s="620"/>
      <c r="F31" s="620"/>
      <c r="G31" s="620"/>
    </row>
    <row r="32" spans="2:7" s="6" customFormat="1" ht="18">
      <c r="B32" s="612" t="s">
        <v>300</v>
      </c>
      <c r="C32" s="622"/>
      <c r="D32" s="620">
        <v>2207</v>
      </c>
      <c r="E32" s="620">
        <v>888</v>
      </c>
      <c r="F32" s="620">
        <v>0</v>
      </c>
      <c r="G32" s="616">
        <f aca="true" t="shared" si="2" ref="G32:G39">SUM(D32:F32)</f>
        <v>3095</v>
      </c>
    </row>
    <row r="33" spans="2:7" s="6" customFormat="1" ht="18">
      <c r="B33" s="612" t="s">
        <v>301</v>
      </c>
      <c r="C33" s="622"/>
      <c r="D33" s="620">
        <v>9112</v>
      </c>
      <c r="E33" s="620">
        <v>382</v>
      </c>
      <c r="F33" s="620">
        <v>0</v>
      </c>
      <c r="G33" s="616">
        <f t="shared" si="2"/>
        <v>9494</v>
      </c>
    </row>
    <row r="34" spans="2:7" s="6" customFormat="1" ht="18">
      <c r="B34" s="612" t="s">
        <v>302</v>
      </c>
      <c r="C34" s="622"/>
      <c r="D34" s="620">
        <v>221</v>
      </c>
      <c r="E34" s="620">
        <v>37</v>
      </c>
      <c r="F34" s="620">
        <v>0</v>
      </c>
      <c r="G34" s="616">
        <f t="shared" si="2"/>
        <v>258</v>
      </c>
    </row>
    <row r="35" spans="2:7" s="6" customFormat="1" ht="18">
      <c r="B35" s="612" t="s">
        <v>303</v>
      </c>
      <c r="C35" s="622"/>
      <c r="D35" s="620">
        <v>200</v>
      </c>
      <c r="E35" s="620">
        <v>278</v>
      </c>
      <c r="F35" s="620">
        <v>0</v>
      </c>
      <c r="G35" s="616">
        <f t="shared" si="2"/>
        <v>478</v>
      </c>
    </row>
    <row r="36" spans="2:7" s="6" customFormat="1" ht="18">
      <c r="B36" s="612" t="s">
        <v>304</v>
      </c>
      <c r="C36" s="622"/>
      <c r="D36" s="620">
        <v>9351</v>
      </c>
      <c r="E36" s="620">
        <v>12106</v>
      </c>
      <c r="F36" s="620">
        <v>2791</v>
      </c>
      <c r="G36" s="616">
        <f t="shared" si="2"/>
        <v>24248</v>
      </c>
    </row>
    <row r="37" spans="2:7" s="6" customFormat="1" ht="18">
      <c r="B37" s="612" t="s">
        <v>305</v>
      </c>
      <c r="C37" s="622"/>
      <c r="D37" s="620">
        <v>12466</v>
      </c>
      <c r="E37" s="620">
        <v>5033</v>
      </c>
      <c r="F37" s="620">
        <v>0</v>
      </c>
      <c r="G37" s="616">
        <f t="shared" si="2"/>
        <v>17499</v>
      </c>
    </row>
    <row r="38" spans="2:7" s="6" customFormat="1" ht="18">
      <c r="B38" s="612" t="s">
        <v>306</v>
      </c>
      <c r="C38" s="622"/>
      <c r="D38" s="620">
        <v>11240</v>
      </c>
      <c r="E38" s="620">
        <v>11797</v>
      </c>
      <c r="F38" s="620">
        <v>0</v>
      </c>
      <c r="G38" s="616">
        <f t="shared" si="2"/>
        <v>23037</v>
      </c>
    </row>
    <row r="39" spans="2:7" s="6" customFormat="1" ht="18">
      <c r="B39" s="612" t="s">
        <v>307</v>
      </c>
      <c r="C39" s="622"/>
      <c r="D39" s="620">
        <v>100000</v>
      </c>
      <c r="E39" s="620">
        <v>0</v>
      </c>
      <c r="F39" s="620">
        <v>0</v>
      </c>
      <c r="G39" s="616">
        <f t="shared" si="2"/>
        <v>100000</v>
      </c>
    </row>
    <row r="40" spans="2:7" s="6" customFormat="1" ht="18">
      <c r="B40" s="617" t="s">
        <v>308</v>
      </c>
      <c r="C40" s="618"/>
      <c r="D40" s="619">
        <f>SUM(D32:D39)</f>
        <v>144797</v>
      </c>
      <c r="E40" s="619">
        <f>SUM(E32:E39)</f>
        <v>30521</v>
      </c>
      <c r="F40" s="619">
        <f>SUM(F32:F39)</f>
        <v>2791</v>
      </c>
      <c r="G40" s="619">
        <f>SUM(G32:G39)</f>
        <v>178109</v>
      </c>
    </row>
    <row r="41" spans="2:7" s="6" customFormat="1" ht="18">
      <c r="B41" s="617"/>
      <c r="C41" s="618"/>
      <c r="D41" s="619"/>
      <c r="E41" s="619"/>
      <c r="F41" s="619"/>
      <c r="G41" s="619"/>
    </row>
    <row r="42" spans="2:7" s="6" customFormat="1" ht="18">
      <c r="B42" s="613" t="s">
        <v>92</v>
      </c>
      <c r="C42" s="622"/>
      <c r="D42" s="620"/>
      <c r="E42" s="620"/>
      <c r="F42" s="620"/>
      <c r="G42" s="620"/>
    </row>
    <row r="43" spans="2:7" s="6" customFormat="1" ht="18">
      <c r="B43" s="612" t="s">
        <v>309</v>
      </c>
      <c r="C43" s="622"/>
      <c r="D43" s="620">
        <v>14500</v>
      </c>
      <c r="E43" s="620">
        <v>0</v>
      </c>
      <c r="F43" s="620">
        <v>0</v>
      </c>
      <c r="G43" s="616">
        <f>SUM(D43:F43)</f>
        <v>14500</v>
      </c>
    </row>
    <row r="44" spans="2:7" s="6" customFormat="1" ht="18">
      <c r="B44" s="612" t="s">
        <v>310</v>
      </c>
      <c r="C44" s="622"/>
      <c r="D44" s="620">
        <v>25500</v>
      </c>
      <c r="E44" s="620">
        <v>0</v>
      </c>
      <c r="F44" s="620">
        <v>0</v>
      </c>
      <c r="G44" s="616">
        <f>SUM(D44:F44)</f>
        <v>25500</v>
      </c>
    </row>
    <row r="45" spans="2:7" s="6" customFormat="1" ht="18">
      <c r="B45" s="612" t="s">
        <v>311</v>
      </c>
      <c r="C45" s="622"/>
      <c r="D45" s="620">
        <v>3533</v>
      </c>
      <c r="E45" s="620">
        <v>0</v>
      </c>
      <c r="F45" s="620">
        <v>0</v>
      </c>
      <c r="G45" s="616">
        <f>SUM(D45:F45)</f>
        <v>3533</v>
      </c>
    </row>
    <row r="46" spans="2:7" s="6" customFormat="1" ht="18">
      <c r="B46" s="612" t="s">
        <v>312</v>
      </c>
      <c r="C46" s="622"/>
      <c r="D46" s="620">
        <v>1381</v>
      </c>
      <c r="E46" s="620">
        <v>457</v>
      </c>
      <c r="F46" s="620">
        <v>0</v>
      </c>
      <c r="G46" s="616">
        <f>SUM(D46:F46)</f>
        <v>1838</v>
      </c>
    </row>
    <row r="47" spans="2:7" s="6" customFormat="1" ht="18">
      <c r="B47" s="617" t="s">
        <v>313</v>
      </c>
      <c r="C47" s="618"/>
      <c r="D47" s="619">
        <f>SUM(D43:D46)</f>
        <v>44914</v>
      </c>
      <c r="E47" s="619">
        <f>SUM(E43:E46)</f>
        <v>457</v>
      </c>
      <c r="F47" s="619">
        <f>SUM(F43:F46)</f>
        <v>0</v>
      </c>
      <c r="G47" s="619">
        <f>SUM(G43:G46)</f>
        <v>45371</v>
      </c>
    </row>
    <row r="48" spans="2:7" s="6" customFormat="1" ht="18">
      <c r="B48" s="612"/>
      <c r="C48" s="622"/>
      <c r="D48" s="620"/>
      <c r="E48" s="620"/>
      <c r="F48" s="620"/>
      <c r="G48" s="620"/>
    </row>
    <row r="49" spans="2:7" s="6" customFormat="1" ht="18">
      <c r="B49" s="613" t="s">
        <v>267</v>
      </c>
      <c r="C49" s="622"/>
      <c r="D49" s="620"/>
      <c r="E49" s="620"/>
      <c r="F49" s="620"/>
      <c r="G49" s="620"/>
    </row>
    <row r="50" spans="2:7" s="6" customFormat="1" ht="18">
      <c r="B50" s="611" t="s">
        <v>314</v>
      </c>
      <c r="C50" s="622"/>
      <c r="D50" s="620"/>
      <c r="E50" s="620"/>
      <c r="F50" s="620"/>
      <c r="G50" s="620"/>
    </row>
    <row r="51" spans="2:7" s="6" customFormat="1" ht="18">
      <c r="B51" s="612" t="s">
        <v>188</v>
      </c>
      <c r="C51" s="622"/>
      <c r="D51" s="620">
        <v>314</v>
      </c>
      <c r="E51" s="620">
        <v>0</v>
      </c>
      <c r="F51" s="620">
        <v>0</v>
      </c>
      <c r="G51" s="616">
        <f aca="true" t="shared" si="3" ref="G51:G62">SUM(D51:F51)</f>
        <v>314</v>
      </c>
    </row>
    <row r="52" spans="2:7" s="6" customFormat="1" ht="18">
      <c r="B52" s="612" t="s">
        <v>315</v>
      </c>
      <c r="C52" s="622"/>
      <c r="D52" s="620">
        <v>31982</v>
      </c>
      <c r="E52" s="620">
        <v>26585</v>
      </c>
      <c r="F52" s="620">
        <v>0</v>
      </c>
      <c r="G52" s="616">
        <f t="shared" si="3"/>
        <v>58567</v>
      </c>
    </row>
    <row r="53" spans="2:7" s="6" customFormat="1" ht="18">
      <c r="B53" s="612" t="s">
        <v>316</v>
      </c>
      <c r="C53" s="622"/>
      <c r="D53" s="620">
        <v>3896</v>
      </c>
      <c r="E53" s="620">
        <v>684</v>
      </c>
      <c r="F53" s="620">
        <v>0</v>
      </c>
      <c r="G53" s="616">
        <f t="shared" si="3"/>
        <v>4580</v>
      </c>
    </row>
    <row r="54" spans="2:7" s="6" customFormat="1" ht="18">
      <c r="B54" s="612" t="s">
        <v>317</v>
      </c>
      <c r="C54" s="622"/>
      <c r="D54" s="620">
        <v>6000</v>
      </c>
      <c r="E54" s="620">
        <v>0</v>
      </c>
      <c r="F54" s="620">
        <v>0</v>
      </c>
      <c r="G54" s="616">
        <f t="shared" si="3"/>
        <v>6000</v>
      </c>
    </row>
    <row r="55" spans="2:7" s="6" customFormat="1" ht="18">
      <c r="B55" s="612" t="s">
        <v>298</v>
      </c>
      <c r="C55" s="622"/>
      <c r="D55" s="620">
        <v>7</v>
      </c>
      <c r="E55" s="620">
        <v>0</v>
      </c>
      <c r="F55" s="620">
        <v>0</v>
      </c>
      <c r="G55" s="616">
        <f t="shared" si="3"/>
        <v>7</v>
      </c>
    </row>
    <row r="56" spans="2:7" s="6" customFormat="1" ht="18">
      <c r="B56" s="612" t="s">
        <v>318</v>
      </c>
      <c r="C56" s="622"/>
      <c r="D56" s="620">
        <v>25153</v>
      </c>
      <c r="E56" s="620">
        <v>4239</v>
      </c>
      <c r="F56" s="620">
        <v>0</v>
      </c>
      <c r="G56" s="616">
        <f t="shared" si="3"/>
        <v>29392</v>
      </c>
    </row>
    <row r="57" spans="2:7" s="6" customFormat="1" ht="18">
      <c r="B57" s="612" t="s">
        <v>319</v>
      </c>
      <c r="C57" s="622"/>
      <c r="D57" s="620">
        <v>392</v>
      </c>
      <c r="E57" s="620">
        <v>392</v>
      </c>
      <c r="F57" s="620">
        <v>0</v>
      </c>
      <c r="G57" s="616">
        <f t="shared" si="3"/>
        <v>784</v>
      </c>
    </row>
    <row r="58" spans="2:7" s="6" customFormat="1" ht="18">
      <c r="B58" s="612" t="s">
        <v>320</v>
      </c>
      <c r="C58" s="622"/>
      <c r="D58" s="620">
        <v>20</v>
      </c>
      <c r="E58" s="620">
        <v>0</v>
      </c>
      <c r="F58" s="620">
        <v>0</v>
      </c>
      <c r="G58" s="616">
        <f t="shared" si="3"/>
        <v>20</v>
      </c>
    </row>
    <row r="59" spans="2:7" s="6" customFormat="1" ht="18">
      <c r="B59" s="612" t="s">
        <v>321</v>
      </c>
      <c r="C59" s="674"/>
      <c r="D59" s="620">
        <v>236</v>
      </c>
      <c r="E59" s="620">
        <v>0</v>
      </c>
      <c r="F59" s="620">
        <v>0</v>
      </c>
      <c r="G59" s="616">
        <f t="shared" si="3"/>
        <v>236</v>
      </c>
    </row>
    <row r="60" spans="2:7" s="6" customFormat="1" ht="18">
      <c r="B60" s="612" t="s">
        <v>322</v>
      </c>
      <c r="C60" s="622"/>
      <c r="D60" s="620">
        <v>390</v>
      </c>
      <c r="E60" s="620">
        <v>0</v>
      </c>
      <c r="F60" s="620">
        <v>1200</v>
      </c>
      <c r="G60" s="616">
        <f t="shared" si="3"/>
        <v>1590</v>
      </c>
    </row>
    <row r="61" spans="2:7" s="6" customFormat="1" ht="18">
      <c r="B61" s="612" t="s">
        <v>323</v>
      </c>
      <c r="C61" s="622"/>
      <c r="D61" s="620">
        <v>3493</v>
      </c>
      <c r="E61" s="620">
        <v>1500</v>
      </c>
      <c r="F61" s="620">
        <v>0</v>
      </c>
      <c r="G61" s="616">
        <f t="shared" si="3"/>
        <v>4993</v>
      </c>
    </row>
    <row r="62" spans="2:7" s="6" customFormat="1" ht="18">
      <c r="B62" s="612" t="s">
        <v>324</v>
      </c>
      <c r="C62" s="622"/>
      <c r="D62" s="620">
        <v>1350</v>
      </c>
      <c r="E62" s="620">
        <v>0</v>
      </c>
      <c r="F62" s="620">
        <v>0</v>
      </c>
      <c r="G62" s="616">
        <f t="shared" si="3"/>
        <v>1350</v>
      </c>
    </row>
    <row r="63" spans="2:7" s="6" customFormat="1" ht="18">
      <c r="B63" s="612"/>
      <c r="C63" s="622"/>
      <c r="D63" s="620"/>
      <c r="E63" s="620"/>
      <c r="F63" s="620"/>
      <c r="G63" s="616"/>
    </row>
    <row r="64" spans="2:7" s="6" customFormat="1" ht="18">
      <c r="B64" s="612"/>
      <c r="C64" s="670"/>
      <c r="D64" s="670" t="s">
        <v>178</v>
      </c>
      <c r="E64" s="670" t="s">
        <v>290</v>
      </c>
      <c r="F64" s="670" t="s">
        <v>291</v>
      </c>
      <c r="G64" s="670" t="s">
        <v>11</v>
      </c>
    </row>
    <row r="65" spans="2:7" s="6" customFormat="1" ht="18">
      <c r="B65" s="612"/>
      <c r="C65" s="665"/>
      <c r="D65" s="665" t="s">
        <v>292</v>
      </c>
      <c r="E65" s="665" t="s">
        <v>292</v>
      </c>
      <c r="F65" s="665" t="s">
        <v>292</v>
      </c>
      <c r="G65" s="665" t="s">
        <v>292</v>
      </c>
    </row>
    <row r="66" spans="2:7" s="6" customFormat="1" ht="18">
      <c r="B66" s="612" t="s">
        <v>240</v>
      </c>
      <c r="C66" s="622"/>
      <c r="D66" s="620">
        <v>121</v>
      </c>
      <c r="E66" s="620">
        <v>0</v>
      </c>
      <c r="F66" s="620">
        <v>0</v>
      </c>
      <c r="G66" s="616">
        <f>SUM(D66:F66)</f>
        <v>121</v>
      </c>
    </row>
    <row r="67" spans="2:7" s="6" customFormat="1" ht="18">
      <c r="B67" s="621" t="s">
        <v>325</v>
      </c>
      <c r="C67" s="622"/>
      <c r="D67" s="620">
        <v>5</v>
      </c>
      <c r="E67" s="620">
        <v>5</v>
      </c>
      <c r="F67" s="620">
        <v>2105</v>
      </c>
      <c r="G67" s="616">
        <f>SUM(D67:F67)</f>
        <v>2115</v>
      </c>
    </row>
    <row r="68" spans="2:7" s="6" customFormat="1" ht="18">
      <c r="B68" s="612" t="s">
        <v>326</v>
      </c>
      <c r="C68" s="622"/>
      <c r="D68" s="620">
        <v>1259</v>
      </c>
      <c r="E68" s="623">
        <v>1792</v>
      </c>
      <c r="F68" s="623">
        <v>0</v>
      </c>
      <c r="G68" s="616">
        <f>SUM(D68:F68)</f>
        <v>3051</v>
      </c>
    </row>
    <row r="69" spans="2:7" s="6" customFormat="1" ht="18">
      <c r="B69" s="611" t="s">
        <v>327</v>
      </c>
      <c r="C69" s="618"/>
      <c r="D69" s="619">
        <f>SUM(D51:D62)+D66+D67+D68</f>
        <v>74618</v>
      </c>
      <c r="E69" s="619">
        <f>SUM(E51:E62)+E66+E67+E68</f>
        <v>35197</v>
      </c>
      <c r="F69" s="619">
        <f>SUM(F51:F62)+F66+F67+F68</f>
        <v>3305</v>
      </c>
      <c r="G69" s="619">
        <f>SUM(G51:G62)+G66+G67+G68</f>
        <v>113120</v>
      </c>
    </row>
    <row r="70" spans="2:7" s="6" customFormat="1" ht="18">
      <c r="B70" s="611"/>
      <c r="C70" s="618"/>
      <c r="D70" s="619"/>
      <c r="E70" s="619"/>
      <c r="F70" s="619"/>
      <c r="G70" s="619"/>
    </row>
    <row r="71" spans="2:7" s="6" customFormat="1" ht="18">
      <c r="B71" s="613" t="s">
        <v>328</v>
      </c>
      <c r="C71" s="622"/>
      <c r="D71" s="623"/>
      <c r="E71" s="623"/>
      <c r="F71" s="623"/>
      <c r="G71" s="623"/>
    </row>
    <row r="72" spans="2:7" s="6" customFormat="1" ht="18">
      <c r="B72" s="611" t="s">
        <v>329</v>
      </c>
      <c r="C72" s="622"/>
      <c r="D72" s="620"/>
      <c r="E72" s="620"/>
      <c r="F72" s="620"/>
      <c r="G72" s="620"/>
    </row>
    <row r="73" spans="2:7" s="6" customFormat="1" ht="18">
      <c r="B73" s="612" t="s">
        <v>330</v>
      </c>
      <c r="C73" s="622"/>
      <c r="D73" s="620">
        <v>53264</v>
      </c>
      <c r="E73" s="620">
        <v>67088</v>
      </c>
      <c r="F73" s="620">
        <v>33443</v>
      </c>
      <c r="G73" s="616">
        <f>SUM(D73:F73)</f>
        <v>153795</v>
      </c>
    </row>
    <row r="74" spans="2:7" s="6" customFormat="1" ht="18">
      <c r="B74" s="612" t="s">
        <v>331</v>
      </c>
      <c r="C74" s="622"/>
      <c r="D74" s="620">
        <v>15220</v>
      </c>
      <c r="E74" s="620">
        <v>8872</v>
      </c>
      <c r="F74" s="620">
        <v>8872</v>
      </c>
      <c r="G74" s="616">
        <f>SUM(D74:F74)</f>
        <v>32964</v>
      </c>
    </row>
    <row r="75" spans="2:7" s="6" customFormat="1" ht="18">
      <c r="B75" s="612" t="s">
        <v>332</v>
      </c>
      <c r="C75" s="622"/>
      <c r="D75" s="620">
        <v>49385</v>
      </c>
      <c r="E75" s="620">
        <v>35871</v>
      </c>
      <c r="F75" s="620">
        <v>25032</v>
      </c>
      <c r="G75" s="616">
        <f>SUM(D75:F75)</f>
        <v>110288</v>
      </c>
    </row>
    <row r="76" spans="2:7" s="6" customFormat="1" ht="18">
      <c r="B76" s="612" t="s">
        <v>333</v>
      </c>
      <c r="C76" s="622"/>
      <c r="D76" s="620">
        <v>8725</v>
      </c>
      <c r="E76" s="620">
        <v>8847</v>
      </c>
      <c r="F76" s="620">
        <v>8971</v>
      </c>
      <c r="G76" s="616">
        <f>SUM(D76:F76)</f>
        <v>26543</v>
      </c>
    </row>
    <row r="77" spans="2:7" s="6" customFormat="1" ht="18">
      <c r="B77" s="617" t="s">
        <v>334</v>
      </c>
      <c r="C77" s="624"/>
      <c r="D77" s="625">
        <f>SUM(D73:D76)</f>
        <v>126594</v>
      </c>
      <c r="E77" s="625">
        <f>SUM(E73:E76)</f>
        <v>120678</v>
      </c>
      <c r="F77" s="625">
        <f>SUM(F73:F76)</f>
        <v>76318</v>
      </c>
      <c r="G77" s="625">
        <f>SUM(G73:G76)</f>
        <v>323590</v>
      </c>
    </row>
    <row r="78" spans="2:7" s="6" customFormat="1" ht="18">
      <c r="B78" s="612"/>
      <c r="C78" s="624"/>
      <c r="D78" s="625"/>
      <c r="E78" s="625"/>
      <c r="F78" s="625"/>
      <c r="G78" s="625"/>
    </row>
    <row r="79" spans="2:7" s="6" customFormat="1" ht="18">
      <c r="B79" s="611" t="s">
        <v>335</v>
      </c>
      <c r="C79" s="622"/>
      <c r="D79" s="620"/>
      <c r="E79" s="620"/>
      <c r="F79" s="620"/>
      <c r="G79" s="620"/>
    </row>
    <row r="80" spans="2:7" s="6" customFormat="1" ht="18">
      <c r="B80" s="612" t="s">
        <v>336</v>
      </c>
      <c r="C80" s="622"/>
      <c r="D80" s="620">
        <v>1677</v>
      </c>
      <c r="E80" s="620">
        <v>1123</v>
      </c>
      <c r="F80" s="620">
        <v>1123</v>
      </c>
      <c r="G80" s="616">
        <f>SUM(D80:F80)</f>
        <v>3923</v>
      </c>
    </row>
    <row r="81" spans="2:7" s="6" customFormat="1" ht="18">
      <c r="B81" s="612" t="s">
        <v>337</v>
      </c>
      <c r="C81" s="622"/>
      <c r="D81" s="620">
        <v>357</v>
      </c>
      <c r="E81" s="620">
        <v>0</v>
      </c>
      <c r="F81" s="620">
        <v>0</v>
      </c>
      <c r="G81" s="616">
        <f>SUM(D81:F81)</f>
        <v>357</v>
      </c>
    </row>
    <row r="82" spans="2:7" s="6" customFormat="1" ht="18" hidden="1">
      <c r="B82" s="612" t="s">
        <v>338</v>
      </c>
      <c r="C82" s="622"/>
      <c r="D82" s="620">
        <v>0</v>
      </c>
      <c r="E82" s="620">
        <v>0</v>
      </c>
      <c r="F82" s="620">
        <v>0</v>
      </c>
      <c r="G82" s="616">
        <f>SUM(D82:F82)</f>
        <v>0</v>
      </c>
    </row>
    <row r="83" spans="2:7" s="6" customFormat="1" ht="18">
      <c r="B83" s="612" t="s">
        <v>339</v>
      </c>
      <c r="C83" s="622"/>
      <c r="D83" s="620">
        <v>3795</v>
      </c>
      <c r="E83" s="620">
        <v>3793</v>
      </c>
      <c r="F83" s="620">
        <v>3790</v>
      </c>
      <c r="G83" s="616">
        <f>SUM(D83:F83)</f>
        <v>11378</v>
      </c>
    </row>
    <row r="84" spans="2:7" s="6" customFormat="1" ht="18">
      <c r="B84" s="612" t="s">
        <v>333</v>
      </c>
      <c r="C84" s="622"/>
      <c r="D84" s="620">
        <v>205</v>
      </c>
      <c r="E84" s="620">
        <v>207</v>
      </c>
      <c r="F84" s="620">
        <v>210</v>
      </c>
      <c r="G84" s="616">
        <f>SUM(D84:F84)</f>
        <v>622</v>
      </c>
    </row>
    <row r="85" spans="2:7" s="6" customFormat="1" ht="18">
      <c r="B85" s="617" t="s">
        <v>340</v>
      </c>
      <c r="C85" s="624"/>
      <c r="D85" s="625">
        <f>SUM(D80:D84)</f>
        <v>6034</v>
      </c>
      <c r="E85" s="625">
        <f>SUM(E80:E84)</f>
        <v>5123</v>
      </c>
      <c r="F85" s="625">
        <f>SUM(F80:F84)</f>
        <v>5123</v>
      </c>
      <c r="G85" s="625">
        <f>SUM(G80:G84)</f>
        <v>16280</v>
      </c>
    </row>
    <row r="86" spans="2:7" s="6" customFormat="1" ht="18">
      <c r="B86" s="612"/>
      <c r="C86" s="622"/>
      <c r="D86" s="623"/>
      <c r="E86" s="623"/>
      <c r="F86" s="623"/>
      <c r="G86" s="623"/>
    </row>
    <row r="87" spans="2:7" s="6" customFormat="1" ht="18">
      <c r="B87" s="611" t="s">
        <v>341</v>
      </c>
      <c r="C87" s="618"/>
      <c r="D87" s="619">
        <f>+D69+D77+D85</f>
        <v>207246</v>
      </c>
      <c r="E87" s="619">
        <f>+E69+E77+E85</f>
        <v>160998</v>
      </c>
      <c r="F87" s="619">
        <f>+F69+F77+F85</f>
        <v>84746</v>
      </c>
      <c r="G87" s="619">
        <f>+G69+G77+G85</f>
        <v>452990</v>
      </c>
    </row>
    <row r="88" spans="2:7" s="6" customFormat="1" ht="18">
      <c r="B88" s="611"/>
      <c r="C88" s="618"/>
      <c r="D88" s="619"/>
      <c r="E88" s="619"/>
      <c r="F88" s="619"/>
      <c r="G88" s="619"/>
    </row>
    <row r="89" spans="2:7" s="6" customFormat="1" ht="18">
      <c r="B89" s="613" t="s">
        <v>342</v>
      </c>
      <c r="C89" s="622"/>
      <c r="D89" s="620"/>
      <c r="E89" s="620"/>
      <c r="F89" s="620"/>
      <c r="G89" s="620"/>
    </row>
    <row r="90" spans="2:7" s="6" customFormat="1" ht="18">
      <c r="B90" s="621" t="s">
        <v>343</v>
      </c>
      <c r="C90" s="622"/>
      <c r="D90" s="620">
        <v>2854</v>
      </c>
      <c r="E90" s="620">
        <v>4211</v>
      </c>
      <c r="F90" s="620">
        <v>102</v>
      </c>
      <c r="G90" s="616">
        <f aca="true" t="shared" si="4" ref="G90:G104">SUM(D90:F90)</f>
        <v>7167</v>
      </c>
    </row>
    <row r="91" spans="2:7" s="6" customFormat="1" ht="18">
      <c r="B91" s="621" t="s">
        <v>344</v>
      </c>
      <c r="C91" s="622"/>
      <c r="D91" s="620">
        <v>2801</v>
      </c>
      <c r="E91" s="620">
        <v>4806</v>
      </c>
      <c r="F91" s="620">
        <v>259</v>
      </c>
      <c r="G91" s="616">
        <f t="shared" si="4"/>
        <v>7866</v>
      </c>
    </row>
    <row r="92" spans="2:7" s="6" customFormat="1" ht="18">
      <c r="B92" s="621" t="s">
        <v>345</v>
      </c>
      <c r="C92" s="622"/>
      <c r="D92" s="620">
        <v>1766</v>
      </c>
      <c r="E92" s="620">
        <v>0</v>
      </c>
      <c r="F92" s="620">
        <v>0</v>
      </c>
      <c r="G92" s="616">
        <f t="shared" si="4"/>
        <v>1766</v>
      </c>
    </row>
    <row r="93" spans="2:7" s="6" customFormat="1" ht="18">
      <c r="B93" s="621" t="s">
        <v>346</v>
      </c>
      <c r="C93" s="622"/>
      <c r="D93" s="620">
        <v>397</v>
      </c>
      <c r="E93" s="620">
        <v>0</v>
      </c>
      <c r="F93" s="620">
        <v>0</v>
      </c>
      <c r="G93" s="616">
        <f t="shared" si="4"/>
        <v>397</v>
      </c>
    </row>
    <row r="94" spans="2:7" s="6" customFormat="1" ht="18">
      <c r="B94" s="621" t="s">
        <v>347</v>
      </c>
      <c r="C94" s="622"/>
      <c r="D94" s="620">
        <v>3725</v>
      </c>
      <c r="E94" s="620">
        <v>3200</v>
      </c>
      <c r="F94" s="620">
        <v>4400</v>
      </c>
      <c r="G94" s="616">
        <f t="shared" si="4"/>
        <v>11325</v>
      </c>
    </row>
    <row r="95" spans="2:7" s="6" customFormat="1" ht="18">
      <c r="B95" s="621" t="s">
        <v>348</v>
      </c>
      <c r="C95" s="622"/>
      <c r="D95" s="620">
        <v>3637</v>
      </c>
      <c r="E95" s="620">
        <v>48</v>
      </c>
      <c r="F95" s="620">
        <v>0</v>
      </c>
      <c r="G95" s="616">
        <f t="shared" si="4"/>
        <v>3685</v>
      </c>
    </row>
    <row r="96" spans="2:7" s="6" customFormat="1" ht="18">
      <c r="B96" s="621" t="s">
        <v>349</v>
      </c>
      <c r="C96" s="622"/>
      <c r="D96" s="620">
        <v>287</v>
      </c>
      <c r="E96" s="620">
        <v>0</v>
      </c>
      <c r="F96" s="620">
        <v>0</v>
      </c>
      <c r="G96" s="616">
        <f t="shared" si="4"/>
        <v>287</v>
      </c>
    </row>
    <row r="97" spans="2:7" s="6" customFormat="1" ht="18">
      <c r="B97" s="621" t="s">
        <v>350</v>
      </c>
      <c r="C97" s="622"/>
      <c r="D97" s="620">
        <v>312</v>
      </c>
      <c r="E97" s="620">
        <v>0</v>
      </c>
      <c r="F97" s="620">
        <v>0</v>
      </c>
      <c r="G97" s="616">
        <f t="shared" si="4"/>
        <v>312</v>
      </c>
    </row>
    <row r="98" spans="2:7" s="6" customFormat="1" ht="18">
      <c r="B98" s="621" t="s">
        <v>351</v>
      </c>
      <c r="C98" s="622"/>
      <c r="D98" s="620">
        <v>5</v>
      </c>
      <c r="E98" s="620">
        <v>0</v>
      </c>
      <c r="F98" s="620">
        <v>0</v>
      </c>
      <c r="G98" s="616">
        <f t="shared" si="4"/>
        <v>5</v>
      </c>
    </row>
    <row r="99" spans="2:7" s="6" customFormat="1" ht="18">
      <c r="B99" s="621" t="s">
        <v>352</v>
      </c>
      <c r="C99" s="622"/>
      <c r="D99" s="620">
        <v>2242</v>
      </c>
      <c r="E99" s="620">
        <v>0</v>
      </c>
      <c r="F99" s="620">
        <v>0</v>
      </c>
      <c r="G99" s="616">
        <f t="shared" si="4"/>
        <v>2242</v>
      </c>
    </row>
    <row r="100" spans="2:7" s="6" customFormat="1" ht="18">
      <c r="B100" s="621" t="s">
        <v>353</v>
      </c>
      <c r="C100" s="622"/>
      <c r="D100" s="620">
        <v>45</v>
      </c>
      <c r="E100" s="620">
        <v>10</v>
      </c>
      <c r="F100" s="620">
        <v>0</v>
      </c>
      <c r="G100" s="616">
        <f t="shared" si="4"/>
        <v>55</v>
      </c>
    </row>
    <row r="101" spans="2:7" s="6" customFormat="1" ht="18">
      <c r="B101" s="621" t="s">
        <v>354</v>
      </c>
      <c r="C101" s="622"/>
      <c r="D101" s="620">
        <v>925</v>
      </c>
      <c r="E101" s="620">
        <v>0</v>
      </c>
      <c r="F101" s="620">
        <v>0</v>
      </c>
      <c r="G101" s="616">
        <f t="shared" si="4"/>
        <v>925</v>
      </c>
    </row>
    <row r="102" spans="2:7" s="6" customFormat="1" ht="18">
      <c r="B102" s="621" t="s">
        <v>355</v>
      </c>
      <c r="C102" s="622"/>
      <c r="D102" s="620">
        <v>55</v>
      </c>
      <c r="E102" s="620">
        <v>0</v>
      </c>
      <c r="F102" s="620">
        <v>0</v>
      </c>
      <c r="G102" s="616">
        <f t="shared" si="4"/>
        <v>55</v>
      </c>
    </row>
    <row r="103" spans="2:7" s="6" customFormat="1" ht="18">
      <c r="B103" s="621" t="s">
        <v>356</v>
      </c>
      <c r="C103" s="622"/>
      <c r="D103" s="620">
        <v>653</v>
      </c>
      <c r="E103" s="620">
        <v>0</v>
      </c>
      <c r="F103" s="620">
        <v>0</v>
      </c>
      <c r="G103" s="616">
        <f t="shared" si="4"/>
        <v>653</v>
      </c>
    </row>
    <row r="104" spans="2:7" s="6" customFormat="1" ht="18">
      <c r="B104" s="621" t="s">
        <v>357</v>
      </c>
      <c r="C104" s="622"/>
      <c r="D104" s="620">
        <v>10702</v>
      </c>
      <c r="E104" s="620">
        <v>24540</v>
      </c>
      <c r="F104" s="620">
        <v>84070</v>
      </c>
      <c r="G104" s="616">
        <f t="shared" si="4"/>
        <v>119312</v>
      </c>
    </row>
    <row r="105" spans="2:7" s="6" customFormat="1" ht="18">
      <c r="B105" s="611" t="s">
        <v>358</v>
      </c>
      <c r="C105" s="618"/>
      <c r="D105" s="619">
        <f>SUM(D90:D104)</f>
        <v>30406</v>
      </c>
      <c r="E105" s="619">
        <f>SUM(E90:E104)</f>
        <v>36815</v>
      </c>
      <c r="F105" s="619">
        <f>SUM(F90:F104)</f>
        <v>88831</v>
      </c>
      <c r="G105" s="619">
        <f>SUM(G90:G104)</f>
        <v>156052</v>
      </c>
    </row>
    <row r="106" spans="2:7" s="6" customFormat="1" ht="18">
      <c r="B106" s="611"/>
      <c r="C106" s="622"/>
      <c r="D106" s="620"/>
      <c r="E106" s="620"/>
      <c r="F106" s="620"/>
      <c r="G106" s="620"/>
    </row>
    <row r="107" spans="2:7" s="6" customFormat="1" ht="18">
      <c r="B107" s="621" t="s">
        <v>359</v>
      </c>
      <c r="C107" s="675"/>
      <c r="D107" s="626">
        <v>1028</v>
      </c>
      <c r="E107" s="626">
        <v>1150</v>
      </c>
      <c r="F107" s="626">
        <v>161</v>
      </c>
      <c r="G107" s="616">
        <f aca="true" t="shared" si="5" ref="G107:G119">SUM(D107:F107)</f>
        <v>2339</v>
      </c>
    </row>
    <row r="108" spans="2:7" s="6" customFormat="1" ht="18">
      <c r="B108" s="621" t="s">
        <v>360</v>
      </c>
      <c r="C108" s="622"/>
      <c r="D108" s="620">
        <v>178</v>
      </c>
      <c r="E108" s="620">
        <v>0</v>
      </c>
      <c r="F108" s="620">
        <v>0</v>
      </c>
      <c r="G108" s="616">
        <f t="shared" si="5"/>
        <v>178</v>
      </c>
    </row>
    <row r="109" spans="2:7" s="6" customFormat="1" ht="18">
      <c r="B109" s="621" t="s">
        <v>361</v>
      </c>
      <c r="C109" s="622"/>
      <c r="D109" s="620">
        <v>8154</v>
      </c>
      <c r="E109" s="620">
        <v>29522</v>
      </c>
      <c r="F109" s="620">
        <v>4579</v>
      </c>
      <c r="G109" s="616">
        <f t="shared" si="5"/>
        <v>42255</v>
      </c>
    </row>
    <row r="110" spans="2:7" s="6" customFormat="1" ht="18">
      <c r="B110" s="621" t="s">
        <v>362</v>
      </c>
      <c r="C110" s="622"/>
      <c r="D110" s="620">
        <v>66995</v>
      </c>
      <c r="E110" s="620">
        <v>33299</v>
      </c>
      <c r="F110" s="620">
        <v>155</v>
      </c>
      <c r="G110" s="616">
        <f t="shared" si="5"/>
        <v>100449</v>
      </c>
    </row>
    <row r="111" spans="2:7" s="6" customFormat="1" ht="18">
      <c r="B111" s="621" t="s">
        <v>363</v>
      </c>
      <c r="C111" s="622"/>
      <c r="D111" s="620">
        <v>4403</v>
      </c>
      <c r="E111" s="620">
        <v>5296</v>
      </c>
      <c r="F111" s="620">
        <v>150</v>
      </c>
      <c r="G111" s="616">
        <f t="shared" si="5"/>
        <v>9849</v>
      </c>
    </row>
    <row r="112" spans="2:7" s="6" customFormat="1" ht="18">
      <c r="B112" s="621" t="s">
        <v>364</v>
      </c>
      <c r="C112" s="622"/>
      <c r="D112" s="620">
        <v>1290</v>
      </c>
      <c r="E112" s="620">
        <v>32</v>
      </c>
      <c r="F112" s="620">
        <v>0</v>
      </c>
      <c r="G112" s="616">
        <f t="shared" si="5"/>
        <v>1322</v>
      </c>
    </row>
    <row r="113" spans="2:7" s="6" customFormat="1" ht="18">
      <c r="B113" s="621" t="s">
        <v>365</v>
      </c>
      <c r="C113" s="622"/>
      <c r="D113" s="620">
        <v>17525</v>
      </c>
      <c r="E113" s="620">
        <v>0</v>
      </c>
      <c r="F113" s="620">
        <v>0</v>
      </c>
      <c r="G113" s="616">
        <f t="shared" si="5"/>
        <v>17525</v>
      </c>
    </row>
    <row r="114" spans="2:7" s="6" customFormat="1" ht="18">
      <c r="B114" s="621" t="s">
        <v>366</v>
      </c>
      <c r="C114" s="622"/>
      <c r="D114" s="620">
        <v>100</v>
      </c>
      <c r="E114" s="620">
        <v>0</v>
      </c>
      <c r="F114" s="620">
        <v>0</v>
      </c>
      <c r="G114" s="616">
        <f t="shared" si="5"/>
        <v>100</v>
      </c>
    </row>
    <row r="115" spans="2:7" s="6" customFormat="1" ht="18">
      <c r="B115" s="621" t="s">
        <v>367</v>
      </c>
      <c r="C115" s="622"/>
      <c r="D115" s="620">
        <v>100</v>
      </c>
      <c r="E115" s="620">
        <v>100</v>
      </c>
      <c r="F115" s="620">
        <v>0</v>
      </c>
      <c r="G115" s="616">
        <f t="shared" si="5"/>
        <v>200</v>
      </c>
    </row>
    <row r="116" spans="2:7" s="6" customFormat="1" ht="18">
      <c r="B116" s="621" t="s">
        <v>368</v>
      </c>
      <c r="C116" s="622"/>
      <c r="D116" s="620">
        <v>2946</v>
      </c>
      <c r="E116" s="620">
        <v>3411</v>
      </c>
      <c r="F116" s="620">
        <v>0</v>
      </c>
      <c r="G116" s="616">
        <f t="shared" si="5"/>
        <v>6357</v>
      </c>
    </row>
    <row r="117" spans="2:7" s="6" customFormat="1" ht="18">
      <c r="B117" s="621" t="s">
        <v>369</v>
      </c>
      <c r="C117" s="622"/>
      <c r="D117" s="620">
        <v>1016</v>
      </c>
      <c r="E117" s="620">
        <v>1655</v>
      </c>
      <c r="F117" s="620">
        <v>0</v>
      </c>
      <c r="G117" s="616">
        <f t="shared" si="5"/>
        <v>2671</v>
      </c>
    </row>
    <row r="118" spans="2:7" s="6" customFormat="1" ht="18">
      <c r="B118" s="621" t="s">
        <v>370</v>
      </c>
      <c r="C118" s="622"/>
      <c r="D118" s="620">
        <v>812</v>
      </c>
      <c r="E118" s="620">
        <v>1152</v>
      </c>
      <c r="F118" s="620">
        <v>0</v>
      </c>
      <c r="G118" s="616">
        <f t="shared" si="5"/>
        <v>1964</v>
      </c>
    </row>
    <row r="119" spans="2:7" s="6" customFormat="1" ht="18">
      <c r="B119" s="621" t="s">
        <v>371</v>
      </c>
      <c r="C119" s="622"/>
      <c r="D119" s="620">
        <v>508</v>
      </c>
      <c r="E119" s="620">
        <v>764</v>
      </c>
      <c r="F119" s="620">
        <v>0</v>
      </c>
      <c r="G119" s="616">
        <f t="shared" si="5"/>
        <v>1272</v>
      </c>
    </row>
    <row r="120" spans="2:7" s="6" customFormat="1" ht="18">
      <c r="B120" s="610"/>
      <c r="C120" s="674"/>
      <c r="D120" s="610"/>
      <c r="E120" s="610"/>
      <c r="F120" s="610"/>
      <c r="G120" s="610"/>
    </row>
    <row r="121" spans="2:7" s="6" customFormat="1" ht="18">
      <c r="B121" s="611" t="s">
        <v>372</v>
      </c>
      <c r="C121" s="618"/>
      <c r="D121" s="619">
        <f>SUM(D107:D119)</f>
        <v>105055</v>
      </c>
      <c r="E121" s="619">
        <f>SUM(E107:E119)</f>
        <v>76381</v>
      </c>
      <c r="F121" s="619">
        <f>SUM(F107:F119)</f>
        <v>5045</v>
      </c>
      <c r="G121" s="619">
        <f>SUM(G107:G119)</f>
        <v>186481</v>
      </c>
    </row>
    <row r="122" spans="2:7" s="6" customFormat="1" ht="18">
      <c r="B122" s="611"/>
      <c r="C122" s="618"/>
      <c r="D122" s="619"/>
      <c r="E122" s="619"/>
      <c r="F122" s="619"/>
      <c r="G122" s="619"/>
    </row>
    <row r="123" spans="2:7" s="6" customFormat="1" ht="18">
      <c r="B123" s="612" t="s">
        <v>373</v>
      </c>
      <c r="C123" s="622"/>
      <c r="D123" s="620">
        <v>60</v>
      </c>
      <c r="E123" s="620">
        <v>0</v>
      </c>
      <c r="F123" s="620">
        <v>0</v>
      </c>
      <c r="G123" s="615">
        <v>60</v>
      </c>
    </row>
    <row r="124" spans="2:7" s="6" customFormat="1" ht="18">
      <c r="B124" s="617" t="s">
        <v>374</v>
      </c>
      <c r="C124" s="624"/>
      <c r="D124" s="625">
        <f>+D123</f>
        <v>60</v>
      </c>
      <c r="E124" s="625">
        <v>0</v>
      </c>
      <c r="F124" s="625">
        <v>0</v>
      </c>
      <c r="G124" s="625">
        <f>+G123</f>
        <v>60</v>
      </c>
    </row>
    <row r="125" spans="2:7" s="6" customFormat="1" ht="18">
      <c r="B125" s="612"/>
      <c r="C125" s="622"/>
      <c r="D125" s="623"/>
      <c r="E125" s="623"/>
      <c r="F125" s="623"/>
      <c r="G125" s="623"/>
    </row>
    <row r="126" spans="2:7" s="6" customFormat="1" ht="18">
      <c r="B126" s="611" t="s">
        <v>375</v>
      </c>
      <c r="C126" s="624"/>
      <c r="D126" s="625">
        <f>+D105+D121+D124</f>
        <v>135521</v>
      </c>
      <c r="E126" s="625">
        <f>+E105+E121+E124</f>
        <v>113196</v>
      </c>
      <c r="F126" s="625">
        <f>+F105+F121+F124</f>
        <v>93876</v>
      </c>
      <c r="G126" s="625">
        <f>+G105+G121+G124</f>
        <v>342593</v>
      </c>
    </row>
    <row r="127" spans="2:7" s="6" customFormat="1" ht="18">
      <c r="B127" s="612"/>
      <c r="C127" s="622"/>
      <c r="D127" s="620"/>
      <c r="E127" s="620"/>
      <c r="F127" s="620"/>
      <c r="G127" s="620"/>
    </row>
    <row r="128" spans="2:7" s="6" customFormat="1" ht="18">
      <c r="B128" s="611" t="s">
        <v>376</v>
      </c>
      <c r="C128" s="618"/>
      <c r="D128" s="619">
        <f>+D29+D40+D47+D87+D126</f>
        <v>541519</v>
      </c>
      <c r="E128" s="619">
        <f>+E29+E40+E47+E87+E126</f>
        <v>305172</v>
      </c>
      <c r="F128" s="619">
        <f>+F29+F40+F47+F87+F126</f>
        <v>181413</v>
      </c>
      <c r="G128" s="619">
        <f>+G29+G40+G47+G87+G126</f>
        <v>1028104</v>
      </c>
    </row>
  </sheetData>
  <sheetProtection/>
  <printOptions horizontalCentered="1"/>
  <pageMargins left="0" right="0.26" top="0" bottom="0" header="0" footer="0"/>
  <pageSetup fitToHeight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R62"/>
  <sheetViews>
    <sheetView showGridLines="0" defaultGridColor="0" zoomScale="75" zoomScaleNormal="75" zoomScaleSheetLayoutView="100" zoomScalePageLayoutView="0" colorId="22" workbookViewId="0" topLeftCell="A1">
      <selection activeCell="C61" sqref="C61"/>
    </sheetView>
  </sheetViews>
  <sheetFormatPr defaultColWidth="14.77734375" defaultRowHeight="15"/>
  <cols>
    <col min="1" max="1" width="2.88671875" style="173" customWidth="1"/>
    <col min="2" max="2" width="52.10546875" style="173" customWidth="1"/>
    <col min="3" max="3" width="8.88671875" style="173" bestFit="1" customWidth="1"/>
    <col min="4" max="6" width="10.21484375" style="173" bestFit="1" customWidth="1"/>
    <col min="7" max="7" width="9.3359375" style="173" bestFit="1" customWidth="1"/>
    <col min="8" max="8" width="7.77734375" style="173" customWidth="1"/>
    <col min="9" max="9" width="11.5546875" style="173" customWidth="1"/>
    <col min="10" max="10" width="8.88671875" style="173" bestFit="1" customWidth="1"/>
    <col min="11" max="11" width="7.77734375" style="173" customWidth="1"/>
    <col min="12" max="12" width="8.3359375" style="173" customWidth="1"/>
    <col min="13" max="13" width="8.6640625" style="173" customWidth="1"/>
    <col min="14" max="14" width="8.4453125" style="173" bestFit="1" customWidth="1"/>
    <col min="15" max="15" width="8.77734375" style="173" bestFit="1" customWidth="1"/>
    <col min="16" max="16" width="7.6640625" style="173" customWidth="1"/>
    <col min="17" max="17" width="3.6640625" style="173" customWidth="1"/>
    <col min="18" max="18" width="7.4453125" style="173" bestFit="1" customWidth="1"/>
    <col min="19" max="19" width="6.77734375" style="173" customWidth="1"/>
    <col min="20" max="16384" width="14.77734375" style="173" customWidth="1"/>
  </cols>
  <sheetData>
    <row r="1" spans="2:17" ht="30" customHeight="1">
      <c r="B1" s="216" t="s">
        <v>460</v>
      </c>
      <c r="C1" s="299"/>
      <c r="D1" s="299"/>
      <c r="E1" s="299"/>
      <c r="F1" s="299"/>
      <c r="P1" s="219"/>
      <c r="Q1" s="219"/>
    </row>
    <row r="2" spans="2:18" ht="20.25" customHeight="1">
      <c r="B2" s="220"/>
      <c r="C2" s="298"/>
      <c r="D2" s="298"/>
      <c r="E2" s="298"/>
      <c r="F2" s="298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2:18" ht="20.25" customHeight="1">
      <c r="B3" s="758" t="s">
        <v>461</v>
      </c>
      <c r="C3" s="758"/>
      <c r="D3" s="298"/>
      <c r="E3" s="298"/>
      <c r="F3" s="298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</row>
    <row r="4" spans="2:6" ht="15.75">
      <c r="B4" s="762"/>
      <c r="C4" s="638" t="s">
        <v>178</v>
      </c>
      <c r="D4" s="638" t="s">
        <v>290</v>
      </c>
      <c r="E4" s="638" t="s">
        <v>291</v>
      </c>
      <c r="F4" s="638" t="s">
        <v>0</v>
      </c>
    </row>
    <row r="5" spans="2:6" ht="15.75">
      <c r="B5" s="762"/>
      <c r="C5" s="638" t="s">
        <v>143</v>
      </c>
      <c r="D5" s="638" t="s">
        <v>143</v>
      </c>
      <c r="E5" s="638" t="s">
        <v>143</v>
      </c>
      <c r="F5" s="638" t="s">
        <v>403</v>
      </c>
    </row>
    <row r="6" spans="2:6" ht="15">
      <c r="B6" s="639" t="s">
        <v>404</v>
      </c>
      <c r="C6" s="641">
        <v>78.9</v>
      </c>
      <c r="D6" s="641">
        <v>22.3</v>
      </c>
      <c r="E6" s="641">
        <v>7</v>
      </c>
      <c r="F6" s="641">
        <f>SUM(C6:E6)</f>
        <v>108.2</v>
      </c>
    </row>
    <row r="7" spans="2:6" ht="18">
      <c r="B7" s="639" t="s">
        <v>405</v>
      </c>
      <c r="C7" s="615">
        <v>0</v>
      </c>
      <c r="D7" s="641">
        <v>26.6</v>
      </c>
      <c r="E7" s="615">
        <v>0</v>
      </c>
      <c r="F7" s="641">
        <f>SUM(C7:E7)</f>
        <v>26.6</v>
      </c>
    </row>
    <row r="8" spans="2:6" ht="15">
      <c r="B8" s="639" t="s">
        <v>406</v>
      </c>
      <c r="C8" s="641">
        <v>43.5</v>
      </c>
      <c r="D8" s="641">
        <v>51.9</v>
      </c>
      <c r="E8" s="641">
        <v>5.4</v>
      </c>
      <c r="F8" s="641">
        <f>SUM(C8:E8)</f>
        <v>100.8</v>
      </c>
    </row>
    <row r="9" spans="2:6" ht="15.75" thickBot="1">
      <c r="B9" s="639"/>
      <c r="C9" s="642"/>
      <c r="D9" s="642"/>
      <c r="E9" s="642"/>
      <c r="F9" s="642"/>
    </row>
    <row r="10" spans="2:6" ht="15">
      <c r="B10" s="639" t="s">
        <v>407</v>
      </c>
      <c r="C10" s="643">
        <f>+C6+C7+C8</f>
        <v>122.4</v>
      </c>
      <c r="D10" s="643">
        <f>+D6+D7+D8</f>
        <v>100.8</v>
      </c>
      <c r="E10" s="643">
        <f>+E6+E7+E8</f>
        <v>12.4</v>
      </c>
      <c r="F10" s="643">
        <f>+F6+F7+F8</f>
        <v>235.6</v>
      </c>
    </row>
    <row r="11" spans="2:6" ht="15">
      <c r="B11" s="639"/>
      <c r="C11" s="641"/>
      <c r="D11" s="641"/>
      <c r="E11" s="641"/>
      <c r="F11" s="641"/>
    </row>
    <row r="12" spans="2:6" ht="15">
      <c r="B12" s="639"/>
      <c r="C12" s="641"/>
      <c r="D12" s="641"/>
      <c r="E12" s="641"/>
      <c r="F12" s="641"/>
    </row>
    <row r="13" spans="2:6" ht="15">
      <c r="B13" s="639" t="s">
        <v>463</v>
      </c>
      <c r="C13" s="641">
        <v>307.4</v>
      </c>
      <c r="D13" s="641">
        <v>92.1</v>
      </c>
      <c r="E13" s="641">
        <v>95.2</v>
      </c>
      <c r="F13" s="641">
        <f>SUM(C13:E13)</f>
        <v>494.7</v>
      </c>
    </row>
    <row r="14" spans="2:6" ht="18">
      <c r="B14" s="639" t="s">
        <v>408</v>
      </c>
      <c r="C14" s="615">
        <v>0</v>
      </c>
      <c r="D14" s="615">
        <v>0</v>
      </c>
      <c r="E14" s="615">
        <v>0</v>
      </c>
      <c r="F14" s="641">
        <f>SUM(C14:E14)</f>
        <v>0</v>
      </c>
    </row>
    <row r="15" spans="2:6" ht="15">
      <c r="B15" s="639" t="s">
        <v>409</v>
      </c>
      <c r="C15" s="641">
        <v>98.8</v>
      </c>
      <c r="D15" s="641">
        <v>87</v>
      </c>
      <c r="E15" s="641">
        <v>67.1</v>
      </c>
      <c r="F15" s="641">
        <f>SUM(C15:E15)</f>
        <v>252.9</v>
      </c>
    </row>
    <row r="16" spans="2:6" ht="15">
      <c r="B16" s="639" t="s">
        <v>410</v>
      </c>
      <c r="C16" s="641">
        <v>12.9</v>
      </c>
      <c r="D16" s="641">
        <v>25.3</v>
      </c>
      <c r="E16" s="641">
        <v>6.7</v>
      </c>
      <c r="F16" s="641">
        <f>SUM(C16:E16)</f>
        <v>44.9</v>
      </c>
    </row>
    <row r="17" spans="2:6" ht="15.75" thickBot="1">
      <c r="B17" s="639"/>
      <c r="C17" s="642"/>
      <c r="D17" s="642"/>
      <c r="E17" s="642"/>
      <c r="F17" s="642"/>
    </row>
    <row r="18" spans="2:6" ht="15">
      <c r="B18" s="763" t="s">
        <v>308</v>
      </c>
      <c r="C18" s="759">
        <f>SUM(C13:C16)</f>
        <v>419.1</v>
      </c>
      <c r="D18" s="759">
        <f>SUM(D13:D16)</f>
        <v>204.4</v>
      </c>
      <c r="E18" s="759">
        <f>SUM(E13:E16)</f>
        <v>169</v>
      </c>
      <c r="F18" s="759">
        <f>SUM(F13:F16)</f>
        <v>792.5</v>
      </c>
    </row>
    <row r="19" spans="2:6" ht="15">
      <c r="B19" s="763"/>
      <c r="C19" s="760"/>
      <c r="D19" s="760"/>
      <c r="E19" s="760"/>
      <c r="F19" s="760"/>
    </row>
    <row r="20" spans="2:6" ht="15.75">
      <c r="B20" s="640" t="s">
        <v>411</v>
      </c>
      <c r="C20" s="644">
        <f>+C10+C18</f>
        <v>541.5</v>
      </c>
      <c r="D20" s="644">
        <f>+D10+D18</f>
        <v>305.2</v>
      </c>
      <c r="E20" s="644">
        <f>+E10+E18</f>
        <v>181.4</v>
      </c>
      <c r="F20" s="644">
        <f>+F10+F18</f>
        <v>1028.1</v>
      </c>
    </row>
    <row r="21" spans="2:6" ht="15.75">
      <c r="B21" s="640"/>
      <c r="C21" s="640"/>
      <c r="D21" s="640"/>
      <c r="E21" s="640"/>
      <c r="F21" s="645"/>
    </row>
    <row r="22" spans="2:6" ht="33" customHeight="1">
      <c r="B22" s="761" t="s">
        <v>412</v>
      </c>
      <c r="C22" s="761"/>
      <c r="D22" s="761"/>
      <c r="E22" s="761"/>
      <c r="F22" s="761"/>
    </row>
    <row r="23" spans="2:6" ht="15">
      <c r="B23" s="681"/>
      <c r="C23" s="681"/>
      <c r="D23" s="681"/>
      <c r="E23" s="681"/>
      <c r="F23" s="681"/>
    </row>
    <row r="24" spans="2:6" ht="15">
      <c r="B24" s="681"/>
      <c r="C24" s="681"/>
      <c r="D24" s="681"/>
      <c r="E24" s="681"/>
      <c r="F24" s="681"/>
    </row>
    <row r="25" spans="2:6" ht="15.75">
      <c r="B25" s="758" t="s">
        <v>462</v>
      </c>
      <c r="C25" s="758"/>
      <c r="D25" s="681"/>
      <c r="E25" s="681"/>
      <c r="F25" s="681"/>
    </row>
    <row r="26" spans="2:18" s="6" customFormat="1" ht="20.25" customHeight="1">
      <c r="B26" s="627"/>
      <c r="C26" s="631" t="s">
        <v>178</v>
      </c>
      <c r="D26" s="631" t="s">
        <v>290</v>
      </c>
      <c r="E26" s="631" t="s">
        <v>291</v>
      </c>
      <c r="F26" s="632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</row>
    <row r="27" spans="2:18" s="6" customFormat="1" ht="20.25" customHeight="1">
      <c r="B27" s="627"/>
      <c r="C27" s="632"/>
      <c r="D27" s="632"/>
      <c r="E27" s="632" t="s">
        <v>386</v>
      </c>
      <c r="F27" s="632" t="s">
        <v>0</v>
      </c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</row>
    <row r="28" spans="2:18" s="6" customFormat="1" ht="20.25" customHeight="1">
      <c r="B28" s="576" t="s">
        <v>387</v>
      </c>
      <c r="C28" s="632" t="s">
        <v>143</v>
      </c>
      <c r="D28" s="632" t="s">
        <v>143</v>
      </c>
      <c r="E28" s="632" t="s">
        <v>143</v>
      </c>
      <c r="F28" s="632" t="s">
        <v>143</v>
      </c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</row>
    <row r="29" spans="2:18" s="6" customFormat="1" ht="20.25" customHeight="1">
      <c r="B29" s="627"/>
      <c r="C29" s="633"/>
      <c r="D29" s="633"/>
      <c r="E29" s="633"/>
      <c r="F29" s="633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</row>
    <row r="30" spans="2:18" s="6" customFormat="1" ht="20.25" customHeight="1">
      <c r="B30" s="627" t="s">
        <v>180</v>
      </c>
      <c r="C30" s="633">
        <v>3.5</v>
      </c>
      <c r="D30" s="633">
        <v>0.8</v>
      </c>
      <c r="E30" s="615">
        <v>0</v>
      </c>
      <c r="F30" s="634">
        <f>SUM(C30:E30)</f>
        <v>4.3</v>
      </c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</row>
    <row r="31" spans="2:18" s="6" customFormat="1" ht="20.25" customHeight="1">
      <c r="B31" s="627" t="s">
        <v>362</v>
      </c>
      <c r="C31" s="633">
        <v>67</v>
      </c>
      <c r="D31" s="633">
        <v>33.3</v>
      </c>
      <c r="E31" s="633">
        <v>0.2</v>
      </c>
      <c r="F31" s="634">
        <f aca="true" t="shared" si="0" ref="F31:F38">SUM(C31:E31)</f>
        <v>100.5</v>
      </c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</row>
    <row r="32" spans="2:18" s="6" customFormat="1" ht="20.25" customHeight="1">
      <c r="B32" s="627" t="s">
        <v>388</v>
      </c>
      <c r="C32" s="633">
        <v>2.6</v>
      </c>
      <c r="D32" s="615">
        <v>0</v>
      </c>
      <c r="E32" s="615">
        <v>0</v>
      </c>
      <c r="F32" s="634">
        <f t="shared" si="0"/>
        <v>2.6</v>
      </c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</row>
    <row r="33" spans="2:18" s="6" customFormat="1" ht="20.25" customHeight="1">
      <c r="B33" s="627" t="s">
        <v>305</v>
      </c>
      <c r="C33" s="633">
        <v>12.5</v>
      </c>
      <c r="D33" s="633">
        <v>5</v>
      </c>
      <c r="E33" s="615">
        <v>0</v>
      </c>
      <c r="F33" s="634">
        <f t="shared" si="0"/>
        <v>17.5</v>
      </c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</row>
    <row r="34" spans="2:18" s="6" customFormat="1" ht="20.25" customHeight="1">
      <c r="B34" s="627" t="s">
        <v>304</v>
      </c>
      <c r="C34" s="633">
        <v>9.4</v>
      </c>
      <c r="D34" s="633">
        <v>12.1</v>
      </c>
      <c r="E34" s="633">
        <v>2.3</v>
      </c>
      <c r="F34" s="634">
        <f t="shared" si="0"/>
        <v>23.8</v>
      </c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</row>
    <row r="35" spans="2:18" s="6" customFormat="1" ht="20.25" customHeight="1">
      <c r="B35" s="627" t="s">
        <v>347</v>
      </c>
      <c r="C35" s="633">
        <v>2.1</v>
      </c>
      <c r="D35" s="633">
        <v>2.1</v>
      </c>
      <c r="E35" s="633">
        <v>2.2</v>
      </c>
      <c r="F35" s="634">
        <f t="shared" si="0"/>
        <v>6.4</v>
      </c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</row>
    <row r="36" spans="2:18" s="6" customFormat="1" ht="20.25" customHeight="1">
      <c r="B36" s="627" t="s">
        <v>357</v>
      </c>
      <c r="C36" s="633">
        <v>10.7</v>
      </c>
      <c r="D36" s="633">
        <v>24.5</v>
      </c>
      <c r="E36" s="633">
        <v>84.1</v>
      </c>
      <c r="F36" s="634">
        <f t="shared" si="0"/>
        <v>119.3</v>
      </c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</row>
    <row r="37" spans="2:18" ht="20.25" customHeight="1">
      <c r="B37" s="627" t="s">
        <v>389</v>
      </c>
      <c r="C37" s="633">
        <v>1.5</v>
      </c>
      <c r="D37" s="633">
        <v>1</v>
      </c>
      <c r="E37" s="633">
        <v>2</v>
      </c>
      <c r="F37" s="634">
        <f t="shared" si="0"/>
        <v>4.5</v>
      </c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</row>
    <row r="38" spans="2:18" ht="20.25" customHeight="1">
      <c r="B38" s="608" t="s">
        <v>390</v>
      </c>
      <c r="C38" s="633">
        <v>23</v>
      </c>
      <c r="D38" s="615">
        <v>0</v>
      </c>
      <c r="E38" s="615">
        <v>0</v>
      </c>
      <c r="F38" s="634">
        <f t="shared" si="0"/>
        <v>23</v>
      </c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</row>
    <row r="39" spans="2:6" s="6" customFormat="1" ht="18">
      <c r="B39" s="627"/>
      <c r="C39" s="633"/>
      <c r="D39" s="633"/>
      <c r="E39" s="633"/>
      <c r="F39" s="633"/>
    </row>
    <row r="40" spans="2:6" s="6" customFormat="1" ht="18">
      <c r="B40" s="576" t="s">
        <v>391</v>
      </c>
      <c r="C40" s="634">
        <f>SUM(C30:C38)</f>
        <v>132.3</v>
      </c>
      <c r="D40" s="634">
        <f>SUM(D30:D38)</f>
        <v>78.8</v>
      </c>
      <c r="E40" s="634">
        <f>SUM(E30:E38)</f>
        <v>90.8</v>
      </c>
      <c r="F40" s="634">
        <f>SUM(F30:F38)</f>
        <v>301.9</v>
      </c>
    </row>
    <row r="41" spans="2:6" s="6" customFormat="1" ht="18">
      <c r="B41" s="627"/>
      <c r="C41" s="633"/>
      <c r="D41" s="633"/>
      <c r="E41" s="633"/>
      <c r="F41" s="633"/>
    </row>
    <row r="42" spans="2:6" s="6" customFormat="1" ht="18">
      <c r="B42" s="576" t="s">
        <v>392</v>
      </c>
      <c r="C42" s="633"/>
      <c r="D42" s="633"/>
      <c r="E42" s="633"/>
      <c r="F42" s="633"/>
    </row>
    <row r="43" spans="2:6" s="6" customFormat="1" ht="18">
      <c r="B43" s="576"/>
      <c r="C43" s="633"/>
      <c r="D43" s="633"/>
      <c r="E43" s="633"/>
      <c r="F43" s="633"/>
    </row>
    <row r="44" spans="2:6" s="6" customFormat="1" ht="18">
      <c r="B44" s="627" t="s">
        <v>393</v>
      </c>
      <c r="C44" s="633">
        <v>3.5</v>
      </c>
      <c r="D44" s="633">
        <v>0.5</v>
      </c>
      <c r="E44" s="615">
        <v>0</v>
      </c>
      <c r="F44" s="634">
        <f>SUM(C44:E44)</f>
        <v>4</v>
      </c>
    </row>
    <row r="45" spans="2:6" s="6" customFormat="1" ht="18">
      <c r="B45" s="627" t="s">
        <v>317</v>
      </c>
      <c r="C45" s="633">
        <v>6</v>
      </c>
      <c r="D45" s="615">
        <v>0</v>
      </c>
      <c r="E45" s="615">
        <v>0</v>
      </c>
      <c r="F45" s="634">
        <f aca="true" t="shared" si="1" ref="F45:F51">SUM(C45:E45)</f>
        <v>6</v>
      </c>
    </row>
    <row r="46" spans="2:6" s="6" customFormat="1" ht="18">
      <c r="B46" s="627" t="s">
        <v>324</v>
      </c>
      <c r="C46" s="633">
        <v>1.35</v>
      </c>
      <c r="D46" s="615">
        <v>0</v>
      </c>
      <c r="E46" s="615">
        <v>0</v>
      </c>
      <c r="F46" s="634">
        <f t="shared" si="1"/>
        <v>1.4</v>
      </c>
    </row>
    <row r="47" spans="2:6" s="6" customFormat="1" ht="18">
      <c r="B47" s="627" t="s">
        <v>394</v>
      </c>
      <c r="C47" s="633">
        <v>10.6</v>
      </c>
      <c r="D47" s="615">
        <v>0</v>
      </c>
      <c r="E47" s="615">
        <v>0</v>
      </c>
      <c r="F47" s="634">
        <f t="shared" si="1"/>
        <v>10.6</v>
      </c>
    </row>
    <row r="48" spans="2:6" s="6" customFormat="1" ht="18">
      <c r="B48" s="627" t="s">
        <v>395</v>
      </c>
      <c r="C48" s="633">
        <v>3.5</v>
      </c>
      <c r="D48" s="615">
        <v>0</v>
      </c>
      <c r="E48" s="615">
        <v>0</v>
      </c>
      <c r="F48" s="634">
        <f t="shared" si="1"/>
        <v>3.5</v>
      </c>
    </row>
    <row r="49" spans="2:6" s="6" customFormat="1" ht="18">
      <c r="B49" s="627" t="s">
        <v>396</v>
      </c>
      <c r="C49" s="633">
        <v>2.2</v>
      </c>
      <c r="D49" s="633">
        <v>0.9</v>
      </c>
      <c r="E49" s="615">
        <v>0</v>
      </c>
      <c r="F49" s="634">
        <f t="shared" si="1"/>
        <v>3.1</v>
      </c>
    </row>
    <row r="50" spans="2:6" s="6" customFormat="1" ht="18">
      <c r="B50" s="608" t="s">
        <v>307</v>
      </c>
      <c r="C50" s="633">
        <v>100</v>
      </c>
      <c r="D50" s="615">
        <v>0</v>
      </c>
      <c r="E50" s="615">
        <v>0</v>
      </c>
      <c r="F50" s="634">
        <f t="shared" si="1"/>
        <v>100</v>
      </c>
    </row>
    <row r="51" spans="2:6" s="6" customFormat="1" ht="18">
      <c r="B51" s="608" t="s">
        <v>397</v>
      </c>
      <c r="C51" s="635">
        <v>44.3</v>
      </c>
      <c r="D51" s="635">
        <v>10.7</v>
      </c>
      <c r="E51" s="635">
        <v>3.1</v>
      </c>
      <c r="F51" s="634">
        <f t="shared" si="1"/>
        <v>58.1</v>
      </c>
    </row>
    <row r="52" spans="2:6" s="6" customFormat="1" ht="18">
      <c r="B52" s="627"/>
      <c r="C52" s="633"/>
      <c r="D52" s="633"/>
      <c r="E52" s="633"/>
      <c r="F52" s="633"/>
    </row>
    <row r="53" spans="2:6" s="6" customFormat="1" ht="18">
      <c r="B53" s="576" t="s">
        <v>398</v>
      </c>
      <c r="C53" s="634">
        <f>SUM(C44:C51)</f>
        <v>171.5</v>
      </c>
      <c r="D53" s="634">
        <f>SUM(D44:D51)</f>
        <v>12.1</v>
      </c>
      <c r="E53" s="634">
        <f>SUM(E44:E51)</f>
        <v>3.1</v>
      </c>
      <c r="F53" s="634">
        <f>SUM(F44:F51)</f>
        <v>186.7</v>
      </c>
    </row>
    <row r="54" spans="2:6" s="6" customFormat="1" ht="18">
      <c r="B54" s="627"/>
      <c r="C54" s="633"/>
      <c r="D54" s="633"/>
      <c r="E54" s="633"/>
      <c r="F54" s="633"/>
    </row>
    <row r="55" spans="2:6" s="6" customFormat="1" ht="18">
      <c r="B55" s="576" t="s">
        <v>399</v>
      </c>
      <c r="C55" s="634">
        <v>3.6</v>
      </c>
      <c r="D55" s="634">
        <v>1.2</v>
      </c>
      <c r="E55" s="634">
        <v>1.3</v>
      </c>
      <c r="F55" s="636">
        <v>6.1</v>
      </c>
    </row>
    <row r="56" spans="2:6" s="6" customFormat="1" ht="18">
      <c r="B56" s="627"/>
      <c r="C56" s="637"/>
      <c r="D56" s="637"/>
      <c r="E56" s="637"/>
      <c r="F56" s="637"/>
    </row>
    <row r="57" spans="2:6" s="6" customFormat="1" ht="18">
      <c r="B57" s="576" t="s">
        <v>400</v>
      </c>
      <c r="C57" s="634">
        <f>+C40+C53+C55</f>
        <v>307.4</v>
      </c>
      <c r="D57" s="634">
        <f>+D40+D53+D55</f>
        <v>92.1</v>
      </c>
      <c r="E57" s="634">
        <f>+E40+E53+E55</f>
        <v>95.2</v>
      </c>
      <c r="F57" s="634">
        <f>+F40+F53+F55</f>
        <v>494.7</v>
      </c>
    </row>
    <row r="58" spans="2:6" s="6" customFormat="1" ht="18">
      <c r="B58" s="627"/>
      <c r="C58" s="633"/>
      <c r="D58" s="633"/>
      <c r="E58" s="633"/>
      <c r="F58" s="633"/>
    </row>
    <row r="59" spans="2:6" s="6" customFormat="1" ht="18">
      <c r="B59" s="576" t="s">
        <v>401</v>
      </c>
      <c r="C59" s="615">
        <v>0</v>
      </c>
      <c r="D59" s="615">
        <v>0</v>
      </c>
      <c r="E59" s="615">
        <v>0</v>
      </c>
      <c r="F59" s="615">
        <v>0</v>
      </c>
    </row>
    <row r="60" spans="2:6" s="6" customFormat="1" ht="18">
      <c r="B60" s="627"/>
      <c r="C60" s="633"/>
      <c r="D60" s="633"/>
      <c r="E60" s="633"/>
      <c r="F60" s="633"/>
    </row>
    <row r="61" spans="2:6" s="6" customFormat="1" ht="18">
      <c r="B61" s="576" t="s">
        <v>402</v>
      </c>
      <c r="C61" s="634">
        <f>+C57+C59</f>
        <v>307.4</v>
      </c>
      <c r="D61" s="634">
        <f>+D57+D59</f>
        <v>92.1</v>
      </c>
      <c r="E61" s="634">
        <f>+E57+E59</f>
        <v>95.2</v>
      </c>
      <c r="F61" s="634">
        <f>+F57+F59</f>
        <v>494.7</v>
      </c>
    </row>
    <row r="62" spans="2:6" s="6" customFormat="1" ht="18">
      <c r="B62" s="617"/>
      <c r="C62" s="618"/>
      <c r="D62" s="619"/>
      <c r="E62" s="619"/>
      <c r="F62" s="619"/>
    </row>
  </sheetData>
  <sheetProtection/>
  <mergeCells count="9">
    <mergeCell ref="B25:C25"/>
    <mergeCell ref="E18:E19"/>
    <mergeCell ref="F18:F19"/>
    <mergeCell ref="B22:F22"/>
    <mergeCell ref="D18:D19"/>
    <mergeCell ref="B3:C3"/>
    <mergeCell ref="B4:B5"/>
    <mergeCell ref="B18:B19"/>
    <mergeCell ref="C18:C19"/>
  </mergeCells>
  <printOptions horizontalCentered="1"/>
  <pageMargins left="0" right="0.26" top="0" bottom="0" header="0" footer="0"/>
  <pageSetup fitToHeight="2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1:J23"/>
  <sheetViews>
    <sheetView showGridLines="0" zoomScale="75" zoomScaleNormal="75" zoomScalePageLayoutView="0" workbookViewId="0" topLeftCell="A1">
      <selection activeCell="E24" sqref="E24"/>
    </sheetView>
  </sheetViews>
  <sheetFormatPr defaultColWidth="7.77734375" defaultRowHeight="15"/>
  <cols>
    <col min="1" max="1" width="2.77734375" style="173" customWidth="1"/>
    <col min="2" max="2" width="10.77734375" style="173" customWidth="1"/>
    <col min="3" max="3" width="39.3359375" style="173" customWidth="1"/>
    <col min="4" max="7" width="12.77734375" style="173" customWidth="1"/>
    <col min="8" max="8" width="6.99609375" style="173" customWidth="1"/>
    <col min="9" max="9" width="9.77734375" style="173" customWidth="1"/>
    <col min="10" max="16384" width="7.77734375" style="173" customWidth="1"/>
  </cols>
  <sheetData>
    <row r="1" spans="2:8" ht="32.25" customHeight="1">
      <c r="B1" s="175" t="s">
        <v>135</v>
      </c>
      <c r="C1" s="176"/>
      <c r="D1" s="180"/>
      <c r="E1" s="176"/>
      <c r="F1" s="176"/>
      <c r="G1" s="176"/>
      <c r="H1" s="177"/>
    </row>
    <row r="2" spans="2:8" ht="15">
      <c r="B2" s="95"/>
      <c r="C2" s="178"/>
      <c r="D2" s="178"/>
      <c r="E2" s="178"/>
      <c r="F2" s="176"/>
      <c r="G2" s="176"/>
      <c r="H2" s="176"/>
    </row>
    <row r="3" spans="2:8" ht="15.75" thickBot="1">
      <c r="B3" s="200"/>
      <c r="C3" s="179"/>
      <c r="D3" s="179"/>
      <c r="E3" s="180"/>
      <c r="F3" s="176"/>
      <c r="G3" s="176"/>
      <c r="H3" s="176"/>
    </row>
    <row r="4" spans="2:8" ht="15.75">
      <c r="B4" s="201" t="s">
        <v>64</v>
      </c>
      <c r="C4" s="202" t="s">
        <v>269</v>
      </c>
      <c r="D4" s="764" t="s">
        <v>438</v>
      </c>
      <c r="E4" s="765"/>
      <c r="F4" s="765"/>
      <c r="G4" s="766"/>
      <c r="H4" s="182"/>
    </row>
    <row r="5" spans="2:8" ht="15.75">
      <c r="B5" s="203" t="s">
        <v>161</v>
      </c>
      <c r="C5" s="192"/>
      <c r="D5" s="484" t="s">
        <v>134</v>
      </c>
      <c r="E5" s="186" t="s">
        <v>12</v>
      </c>
      <c r="F5" s="185" t="s">
        <v>68</v>
      </c>
      <c r="G5" s="204" t="s">
        <v>11</v>
      </c>
      <c r="H5" s="176"/>
    </row>
    <row r="6" spans="2:8" ht="15.75">
      <c r="B6" s="205"/>
      <c r="C6" s="206"/>
      <c r="D6" s="189" t="s">
        <v>34</v>
      </c>
      <c r="E6" s="206"/>
      <c r="F6" s="206"/>
      <c r="G6" s="207"/>
      <c r="H6" s="176"/>
    </row>
    <row r="7" spans="2:8" ht="15" customHeight="1">
      <c r="B7" s="194"/>
      <c r="C7" s="196"/>
      <c r="D7" s="192"/>
      <c r="E7" s="192"/>
      <c r="F7" s="192"/>
      <c r="G7" s="193"/>
      <c r="H7" s="176"/>
    </row>
    <row r="8" spans="2:8" ht="16.5" customHeight="1">
      <c r="B8" s="487">
        <v>3003</v>
      </c>
      <c r="C8" s="488" t="s">
        <v>91</v>
      </c>
      <c r="D8" s="682">
        <v>2883</v>
      </c>
      <c r="E8" s="683">
        <v>0</v>
      </c>
      <c r="F8" s="683">
        <v>0</v>
      </c>
      <c r="G8" s="677">
        <f>SUM(D8:F8)</f>
        <v>2883</v>
      </c>
      <c r="H8" s="176"/>
    </row>
    <row r="9" spans="2:8" ht="16.5" customHeight="1">
      <c r="B9" s="487">
        <v>18085</v>
      </c>
      <c r="C9" s="490" t="s">
        <v>90</v>
      </c>
      <c r="D9" s="684">
        <v>7111</v>
      </c>
      <c r="E9" s="683">
        <v>8612</v>
      </c>
      <c r="F9" s="683">
        <v>0</v>
      </c>
      <c r="G9" s="677">
        <f aca="true" t="shared" si="0" ref="G9:G17">SUM(D9:F9)</f>
        <v>15723</v>
      </c>
      <c r="H9" s="176"/>
    </row>
    <row r="10" spans="2:8" ht="16.5" customHeight="1">
      <c r="B10" s="487">
        <v>2109</v>
      </c>
      <c r="C10" s="490" t="s">
        <v>175</v>
      </c>
      <c r="D10" s="682">
        <v>2043</v>
      </c>
      <c r="E10" s="683">
        <v>0</v>
      </c>
      <c r="F10" s="683">
        <v>0</v>
      </c>
      <c r="G10" s="677">
        <f t="shared" si="0"/>
        <v>2043</v>
      </c>
      <c r="H10" s="176"/>
    </row>
    <row r="11" spans="2:8" ht="16.5" customHeight="1">
      <c r="B11" s="487">
        <v>1025</v>
      </c>
      <c r="C11" s="490" t="s">
        <v>342</v>
      </c>
      <c r="D11" s="682">
        <v>760</v>
      </c>
      <c r="E11" s="682">
        <v>0</v>
      </c>
      <c r="F11" s="682">
        <v>0</v>
      </c>
      <c r="G11" s="677">
        <f t="shared" si="0"/>
        <v>760</v>
      </c>
      <c r="H11" s="176"/>
    </row>
    <row r="12" spans="2:8" ht="16.5" customHeight="1">
      <c r="B12" s="487"/>
      <c r="C12" s="490" t="s">
        <v>267</v>
      </c>
      <c r="D12" s="682"/>
      <c r="E12" s="683"/>
      <c r="F12" s="683"/>
      <c r="G12" s="677">
        <f t="shared" si="0"/>
        <v>0</v>
      </c>
      <c r="H12" s="176"/>
    </row>
    <row r="13" spans="2:8" ht="16.5" customHeight="1">
      <c r="B13" s="487">
        <v>1204</v>
      </c>
      <c r="C13" s="490" t="s">
        <v>286</v>
      </c>
      <c r="D13" s="684">
        <v>1135</v>
      </c>
      <c r="E13" s="683">
        <v>0</v>
      </c>
      <c r="F13" s="683">
        <v>150</v>
      </c>
      <c r="G13" s="677">
        <f t="shared" si="0"/>
        <v>1285</v>
      </c>
      <c r="H13" s="176"/>
    </row>
    <row r="14" spans="2:8" ht="16.5" customHeight="1">
      <c r="B14" s="487">
        <v>1409</v>
      </c>
      <c r="C14" s="490" t="s">
        <v>287</v>
      </c>
      <c r="D14" s="682">
        <v>1279</v>
      </c>
      <c r="E14" s="683">
        <v>0</v>
      </c>
      <c r="F14" s="683">
        <v>0</v>
      </c>
      <c r="G14" s="677">
        <f t="shared" si="0"/>
        <v>1279</v>
      </c>
      <c r="H14" s="176"/>
    </row>
    <row r="15" spans="2:8" ht="16.5" customHeight="1">
      <c r="B15" s="487">
        <v>2780</v>
      </c>
      <c r="C15" s="490" t="s">
        <v>288</v>
      </c>
      <c r="D15" s="682">
        <v>2618</v>
      </c>
      <c r="E15" s="683">
        <v>0</v>
      </c>
      <c r="F15" s="683">
        <v>0</v>
      </c>
      <c r="G15" s="677">
        <f t="shared" si="0"/>
        <v>2618</v>
      </c>
      <c r="H15" s="176"/>
    </row>
    <row r="16" spans="2:10" ht="15" hidden="1">
      <c r="B16" s="487"/>
      <c r="C16" s="489"/>
      <c r="D16" s="678"/>
      <c r="E16" s="678"/>
      <c r="F16" s="678"/>
      <c r="G16" s="677">
        <f t="shared" si="0"/>
        <v>0</v>
      </c>
      <c r="H16" s="176"/>
      <c r="I16" s="209"/>
      <c r="J16" s="209"/>
    </row>
    <row r="17" spans="2:10" ht="15">
      <c r="B17" s="487">
        <f>SUM(B13:B15)</f>
        <v>5393</v>
      </c>
      <c r="C17" s="723" t="s">
        <v>474</v>
      </c>
      <c r="D17" s="491">
        <f>SUM(D13:D15)</f>
        <v>5032</v>
      </c>
      <c r="E17" s="491">
        <f>SUM(E13:E15)</f>
        <v>0</v>
      </c>
      <c r="F17" s="491">
        <f>SUM(F13:F15)</f>
        <v>150</v>
      </c>
      <c r="G17" s="677">
        <f t="shared" si="0"/>
        <v>5182</v>
      </c>
      <c r="H17" s="176"/>
      <c r="I17" s="209"/>
      <c r="J17" s="209"/>
    </row>
    <row r="18" spans="2:10" ht="15">
      <c r="B18" s="686"/>
      <c r="C18" s="687"/>
      <c r="D18" s="682"/>
      <c r="E18" s="682"/>
      <c r="F18" s="682"/>
      <c r="G18" s="677"/>
      <c r="H18" s="176"/>
      <c r="I18" s="209"/>
      <c r="J18" s="209"/>
    </row>
    <row r="19" spans="2:10" ht="16.5" thickBot="1">
      <c r="B19" s="492">
        <f>+B8+B9+B10+B11+B17</f>
        <v>29615</v>
      </c>
      <c r="C19" s="493" t="s">
        <v>11</v>
      </c>
      <c r="D19" s="679">
        <f>+D8+D9+D10+D11+D17</f>
        <v>17829</v>
      </c>
      <c r="E19" s="679">
        <f>+E8+E9+E10+E11+E17</f>
        <v>8612</v>
      </c>
      <c r="F19" s="679">
        <f>+F8+F9+F10+F11+F17</f>
        <v>150</v>
      </c>
      <c r="G19" s="680">
        <f>+G8+G9+G10+G11+G17</f>
        <v>26591</v>
      </c>
      <c r="H19" s="196"/>
      <c r="I19" s="197"/>
      <c r="J19" s="197"/>
    </row>
    <row r="20" spans="2:8" ht="15">
      <c r="B20" s="198"/>
      <c r="C20" s="210"/>
      <c r="D20" s="95"/>
      <c r="E20" s="95"/>
      <c r="F20" s="95"/>
      <c r="G20" s="95"/>
      <c r="H20" s="211"/>
    </row>
    <row r="21" spans="2:8" ht="30" customHeight="1">
      <c r="B21" s="198"/>
      <c r="C21" s="212"/>
      <c r="D21" s="176"/>
      <c r="E21" s="176"/>
      <c r="F21" s="176"/>
      <c r="G21" s="176"/>
      <c r="H21" s="211"/>
    </row>
    <row r="22" ht="15" hidden="1">
      <c r="H22" s="213"/>
    </row>
    <row r="23" ht="15">
      <c r="H23" s="211"/>
    </row>
  </sheetData>
  <sheetProtection/>
  <mergeCells count="1">
    <mergeCell ref="D4:G4"/>
  </mergeCells>
  <printOptions horizontalCentered="1"/>
  <pageMargins left="0" right="0" top="0.3937007874015748" bottom="0" header="0" footer="0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Birmingham City Council</dc:creator>
  <cp:keywords/>
  <dc:description/>
  <cp:lastModifiedBy>John Doherty</cp:lastModifiedBy>
  <cp:lastPrinted>2014-02-12T15:26:12Z</cp:lastPrinted>
  <dcterms:created xsi:type="dcterms:W3CDTF">2000-01-12T17:01:39Z</dcterms:created>
  <dcterms:modified xsi:type="dcterms:W3CDTF">2014-03-04T14:29:27Z</dcterms:modified>
  <cp:category/>
  <cp:version/>
  <cp:contentType/>
  <cp:contentStatus/>
</cp:coreProperties>
</file>